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lanning &amp; Building\--- Capital Projects\"/>
    </mc:Choice>
  </mc:AlternateContent>
  <xr:revisionPtr revIDLastSave="0" documentId="13_ncr:1_{6388C49A-5C24-4A59-8E9D-C26145CE72FF}" xr6:coauthVersionLast="47" xr6:coauthVersionMax="47" xr10:uidLastSave="{00000000-0000-0000-0000-000000000000}"/>
  <bookViews>
    <workbookView xWindow="2070" yWindow="1935" windowWidth="23040" windowHeight="11385" activeTab="3" xr2:uid="{00000000-000D-0000-FFFF-FFFF00000000}"/>
  </bookViews>
  <sheets>
    <sheet name="Roadways" sheetId="4" r:id="rId1"/>
    <sheet name="Multimodal" sheetId="5" r:id="rId2"/>
    <sheet name="WW STR" sheetId="6" r:id="rId3"/>
    <sheet name="O&amp;M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4" i="4" l="1"/>
  <c r="T8" i="4"/>
  <c r="T15" i="4" s="1"/>
  <c r="AS47" i="4"/>
  <c r="AS24" i="4"/>
  <c r="AS15" i="4"/>
  <c r="AM47" i="4"/>
  <c r="AM24" i="4"/>
  <c r="AM15" i="4"/>
  <c r="AW47" i="4"/>
  <c r="AW24" i="4"/>
  <c r="AW15" i="4"/>
  <c r="AF47" i="4"/>
  <c r="AF24" i="4"/>
  <c r="AF15" i="4"/>
  <c r="W47" i="4"/>
  <c r="W24" i="4"/>
  <c r="W15" i="4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AC58" i="7"/>
  <c r="AC59" i="7"/>
  <c r="AC60" i="7"/>
  <c r="AC61" i="7"/>
  <c r="AC62" i="7"/>
  <c r="AC63" i="7"/>
  <c r="AC64" i="7"/>
  <c r="AC65" i="7"/>
  <c r="AC66" i="7"/>
  <c r="AC67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T16" i="7"/>
  <c r="U16" i="7"/>
  <c r="V16" i="7"/>
  <c r="W16" i="7"/>
  <c r="X16" i="7"/>
  <c r="Y16" i="7"/>
  <c r="Z16" i="7"/>
  <c r="AA16" i="7"/>
  <c r="AB16" i="7"/>
  <c r="B16" i="7"/>
  <c r="AC10" i="7"/>
  <c r="AC11" i="7"/>
  <c r="AC12" i="7"/>
  <c r="AC13" i="7"/>
  <c r="AC14" i="7"/>
  <c r="AC15" i="7"/>
  <c r="C14" i="6"/>
  <c r="D14" i="6"/>
  <c r="E14" i="6"/>
  <c r="F14" i="6"/>
  <c r="G14" i="6"/>
  <c r="H14" i="6"/>
  <c r="I14" i="6"/>
  <c r="J14" i="6"/>
  <c r="K14" i="6"/>
  <c r="B14" i="6"/>
  <c r="L8" i="6"/>
  <c r="L9" i="6"/>
  <c r="L10" i="6"/>
  <c r="L11" i="6"/>
  <c r="L12" i="6"/>
  <c r="L13" i="6"/>
  <c r="L7" i="6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8" i="5"/>
  <c r="Q9" i="5"/>
  <c r="Q10" i="5"/>
  <c r="Q11" i="5"/>
  <c r="Q12" i="5"/>
  <c r="Q13" i="5"/>
  <c r="Q14" i="5"/>
  <c r="C14" i="5"/>
  <c r="D14" i="5"/>
  <c r="E14" i="5"/>
  <c r="F14" i="5"/>
  <c r="G14" i="5"/>
  <c r="H14" i="5"/>
  <c r="I14" i="5"/>
  <c r="J14" i="5"/>
  <c r="L14" i="5"/>
  <c r="M14" i="5"/>
  <c r="N14" i="5"/>
  <c r="O14" i="5"/>
  <c r="P14" i="5"/>
  <c r="BA18" i="4"/>
  <c r="BA19" i="4"/>
  <c r="BA20" i="4"/>
  <c r="BA21" i="4"/>
  <c r="BA22" i="4"/>
  <c r="BA23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8" i="4"/>
  <c r="P15" i="4"/>
  <c r="Q15" i="4"/>
  <c r="R15" i="4"/>
  <c r="S15" i="4"/>
  <c r="U15" i="4"/>
  <c r="V15" i="4"/>
  <c r="X15" i="4"/>
  <c r="Y15" i="4"/>
  <c r="Z15" i="4"/>
  <c r="AA15" i="4"/>
  <c r="AB15" i="4"/>
  <c r="AC15" i="4"/>
  <c r="AD15" i="4"/>
  <c r="AE15" i="4"/>
  <c r="AG15" i="4"/>
  <c r="AH15" i="4"/>
  <c r="AI15" i="4"/>
  <c r="AJ15" i="4"/>
  <c r="AK15" i="4"/>
  <c r="AL15" i="4"/>
  <c r="AN15" i="4"/>
  <c r="AO15" i="4"/>
  <c r="AP15" i="4"/>
  <c r="AQ15" i="4"/>
  <c r="AR15" i="4"/>
  <c r="AT15" i="4"/>
  <c r="AU15" i="4"/>
  <c r="AV15" i="4"/>
  <c r="AX15" i="4"/>
  <c r="AY15" i="4"/>
  <c r="AZ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B14" i="5"/>
  <c r="AC16" i="7" l="1"/>
  <c r="L14" i="6"/>
  <c r="BA15" i="4"/>
  <c r="AU47" i="4"/>
  <c r="AV47" i="4"/>
  <c r="AU24" i="4"/>
  <c r="AV24" i="4"/>
  <c r="AX47" i="4"/>
  <c r="AX24" i="4"/>
  <c r="AT47" i="4"/>
  <c r="AT24" i="4"/>
  <c r="AE47" i="4"/>
  <c r="AE24" i="4"/>
  <c r="AQ47" i="4"/>
  <c r="AR47" i="4"/>
  <c r="AQ24" i="4"/>
  <c r="AR24" i="4"/>
  <c r="AB47" i="4"/>
  <c r="AC47" i="4"/>
  <c r="AB24" i="4"/>
  <c r="AC24" i="4"/>
  <c r="Y47" i="4"/>
  <c r="Z47" i="4"/>
  <c r="AA47" i="4"/>
  <c r="AD47" i="4"/>
  <c r="AG47" i="4"/>
  <c r="AH47" i="4"/>
  <c r="AI47" i="4"/>
  <c r="AJ47" i="4"/>
  <c r="AK47" i="4"/>
  <c r="AL47" i="4"/>
  <c r="AN47" i="4"/>
  <c r="AO47" i="4"/>
  <c r="AP47" i="4"/>
  <c r="X47" i="4"/>
  <c r="Y24" i="4"/>
  <c r="Z24" i="4"/>
  <c r="AA24" i="4"/>
  <c r="AD24" i="4"/>
  <c r="AG24" i="4"/>
  <c r="AH24" i="4"/>
  <c r="AI24" i="4"/>
  <c r="AJ24" i="4"/>
  <c r="AK24" i="4"/>
  <c r="AL24" i="4"/>
  <c r="AN24" i="4"/>
  <c r="AO24" i="4"/>
  <c r="AP24" i="4"/>
  <c r="X24" i="4"/>
  <c r="BA13" i="4"/>
  <c r="BA47" i="4" l="1"/>
  <c r="BA24" i="4"/>
  <c r="AC18" i="7"/>
  <c r="AC9" i="7"/>
  <c r="L42" i="6"/>
  <c r="L44" i="6"/>
  <c r="L45" i="6"/>
  <c r="L46" i="6"/>
  <c r="L47" i="6"/>
  <c r="L49" i="6"/>
  <c r="L50" i="6"/>
  <c r="BA17" i="4"/>
  <c r="BA8" i="4"/>
  <c r="BA9" i="4"/>
  <c r="BA10" i="4"/>
  <c r="BA11" i="4"/>
  <c r="BA12" i="4"/>
  <c r="BA14" i="4"/>
  <c r="L48" i="6" l="1"/>
  <c r="Q16" i="5" l="1"/>
  <c r="Q7" i="5"/>
  <c r="L16" i="6" l="1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</calcChain>
</file>

<file path=xl/sharedStrings.xml><?xml version="1.0" encoding="utf-8"?>
<sst xmlns="http://schemas.openxmlformats.org/spreadsheetml/2006/main" count="328" uniqueCount="213">
  <si>
    <t>ADA Compliance</t>
  </si>
  <si>
    <t>CR 800 N Ditch</t>
  </si>
  <si>
    <t>N. Railroad St.</t>
  </si>
  <si>
    <t>CCI</t>
  </si>
  <si>
    <t>CEDIT</t>
  </si>
  <si>
    <t>SIB</t>
  </si>
  <si>
    <t>Rainy Day</t>
  </si>
  <si>
    <t>Center &amp; Hanna &amp; Broadway</t>
  </si>
  <si>
    <t>Brookside TIF</t>
  </si>
  <si>
    <t>Broadway TIF</t>
  </si>
  <si>
    <t>Add'l Appropriation</t>
  </si>
  <si>
    <t>Year</t>
  </si>
  <si>
    <t>Yearly Cost</t>
  </si>
  <si>
    <t>Total Project Cost</t>
  </si>
  <si>
    <t>Capital Projects Plan</t>
  </si>
  <si>
    <t>Roadway Projects</t>
  </si>
  <si>
    <t>FUND</t>
  </si>
  <si>
    <t>Multi-modal Projects</t>
  </si>
  <si>
    <t>Yearly Costs</t>
  </si>
  <si>
    <t>Manhole Rehabilitation</t>
  </si>
  <si>
    <t>Encumbered</t>
  </si>
  <si>
    <t>Annual Cost</t>
  </si>
  <si>
    <t>General '22</t>
  </si>
  <si>
    <t>General '23</t>
  </si>
  <si>
    <t>MVH '21</t>
  </si>
  <si>
    <t>MVH '22</t>
  </si>
  <si>
    <t>MVH '23</t>
  </si>
  <si>
    <t>LRS '22</t>
  </si>
  <si>
    <t>LRS '23</t>
  </si>
  <si>
    <t>CEDIT '22</t>
  </si>
  <si>
    <t>CEDIT '23</t>
  </si>
  <si>
    <t>Notes</t>
  </si>
  <si>
    <t>CCI '22</t>
  </si>
  <si>
    <t>CCI '23</t>
  </si>
  <si>
    <t>WW OP '22</t>
  </si>
  <si>
    <t>WW OP '23</t>
  </si>
  <si>
    <t>ST WTR '22</t>
  </si>
  <si>
    <t>ST WTR '23</t>
  </si>
  <si>
    <t>SIB '22</t>
  </si>
  <si>
    <t>SIB '23</t>
  </si>
  <si>
    <t>Annual Costs</t>
  </si>
  <si>
    <t>Special LOIT</t>
  </si>
  <si>
    <t>Bond</t>
  </si>
  <si>
    <t>MVH '24</t>
  </si>
  <si>
    <t>General '24</t>
  </si>
  <si>
    <t>LRS ' 24</t>
  </si>
  <si>
    <t>CEDIT '24</t>
  </si>
  <si>
    <t>SIB '24</t>
  </si>
  <si>
    <t>ST WTR '24</t>
  </si>
  <si>
    <t>WW OP '24</t>
  </si>
  <si>
    <t>CCI '24</t>
  </si>
  <si>
    <t>LRS '24</t>
  </si>
  <si>
    <t>Change Order Policy:</t>
  </si>
  <si>
    <t>1. The PW Commissioner or Town Manager shall approve change orders of up to $5,000 in value.</t>
  </si>
  <si>
    <t>2. The PW Committee Liaison from the Town Council shall approve change orders exceeding $5,000 in value.</t>
  </si>
  <si>
    <t>Encumbrance</t>
  </si>
  <si>
    <t>Other</t>
  </si>
  <si>
    <t>600W &amp; 500N Upgrades</t>
  </si>
  <si>
    <t>CCMG State Match</t>
  </si>
  <si>
    <t>900N &amp; 600W RTL</t>
  </si>
  <si>
    <t>Wastewater and Stormwater</t>
  </si>
  <si>
    <t>CCMG ST Match</t>
  </si>
  <si>
    <t>Project Number</t>
  </si>
  <si>
    <t>MVH '25</t>
  </si>
  <si>
    <t>CEDIT '25</t>
  </si>
  <si>
    <t>Carroll Rd Trail - AT to WL</t>
  </si>
  <si>
    <t>WWOP</t>
  </si>
  <si>
    <t>Town-wide Patching</t>
  </si>
  <si>
    <t>IT Upgrades</t>
  </si>
  <si>
    <t>LRS '25</t>
  </si>
  <si>
    <t>WW OP '25</t>
  </si>
  <si>
    <t>ST WTR '25</t>
  </si>
  <si>
    <t>General '25</t>
  </si>
  <si>
    <t>Grant Match</t>
  </si>
  <si>
    <t xml:space="preserve">Other </t>
  </si>
  <si>
    <t>Stansbury Force Main &amp; Lift Station</t>
  </si>
  <si>
    <t>Town Wide Crack Seal</t>
  </si>
  <si>
    <t>SIB '25</t>
  </si>
  <si>
    <t>CCI '25</t>
  </si>
  <si>
    <t>Operations, Maintenance, Parks, &amp; Studies</t>
  </si>
  <si>
    <t>3. Total change orders shall exceed 20% of the contract amount as required by IC 36-1-12-18.</t>
  </si>
  <si>
    <t>600W &amp; 750N RAB</t>
  </si>
  <si>
    <t>600W &amp; 600N Intersection</t>
  </si>
  <si>
    <t>Briarway Ln.</t>
  </si>
  <si>
    <t>GIS Mapping</t>
  </si>
  <si>
    <t>Generator (Replacement)</t>
  </si>
  <si>
    <t>Park 2500 Truck (New)</t>
  </si>
  <si>
    <t>Road Maintenance Equipment (New)</t>
  </si>
  <si>
    <t>General '26</t>
  </si>
  <si>
    <t>MVH '26</t>
  </si>
  <si>
    <t>LRS '26</t>
  </si>
  <si>
    <t>CEDIT '26</t>
  </si>
  <si>
    <t>WW OP '26</t>
  </si>
  <si>
    <t>ST WTR '26</t>
  </si>
  <si>
    <t>SIB '26</t>
  </si>
  <si>
    <t>CCI '26</t>
  </si>
  <si>
    <t>Old Town Alley Activation</t>
  </si>
  <si>
    <t>Activation of E-W alley (south of MUMC) to a shared use street.</t>
  </si>
  <si>
    <t>Mt. Comfort - MES to 600N (1 mile)</t>
  </si>
  <si>
    <t>Creekside Trail (1.75 miles)</t>
  </si>
  <si>
    <t>800N - Mt. Comfort to Park (1/4 mile)</t>
  </si>
  <si>
    <t>1000N Trail - 600W to MCP (3/4 mile)</t>
  </si>
  <si>
    <t>Interuban/Depot</t>
  </si>
  <si>
    <t>Misc. Design</t>
  </si>
  <si>
    <t>Sanitary Sewer Master Plan Update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</si>
  <si>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=Rainy Day funds initial purchase, to be re-paid from applicable fund over years listed.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</si>
  <si>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=Repayments to Rainy Day Fund</t>
    </r>
  </si>
  <si>
    <t>WW Treatment Plant Construction</t>
  </si>
  <si>
    <t>WWTP Equipment</t>
  </si>
  <si>
    <t>PW 650 Truck #23</t>
  </si>
  <si>
    <t>PW 450 Truck #09</t>
  </si>
  <si>
    <t>PW 2500 Truck #10</t>
  </si>
  <si>
    <t>PW 2500 Truck #11</t>
  </si>
  <si>
    <t>Planning Vehicle  #14</t>
  </si>
  <si>
    <t>Street sweeeper #19</t>
  </si>
  <si>
    <t>CEDIT '27</t>
  </si>
  <si>
    <t>MVH '27</t>
  </si>
  <si>
    <t>LRS '27</t>
  </si>
  <si>
    <t>General '27</t>
  </si>
  <si>
    <t>Cardinal Drive</t>
  </si>
  <si>
    <t>800N Drainage</t>
  </si>
  <si>
    <t>Comp Plan Update</t>
  </si>
  <si>
    <t>Eng Vehicle #19</t>
  </si>
  <si>
    <t>ST WTR '27</t>
  </si>
  <si>
    <t>WW OP '27</t>
  </si>
  <si>
    <t>Aurora Way - P1</t>
  </si>
  <si>
    <t>Aurora Way - P2</t>
  </si>
  <si>
    <t>Broadway Sidewalk &amp; Streetscape</t>
  </si>
  <si>
    <t xml:space="preserve">SR 67 Median </t>
  </si>
  <si>
    <t>Priority Level</t>
  </si>
  <si>
    <t>Gap Acquisition</t>
  </si>
  <si>
    <t>Acquisition &amp; Design on trail gaps.</t>
  </si>
  <si>
    <t>Town Center Stormwater Park</t>
  </si>
  <si>
    <t>900N M &amp; R - E of 600W</t>
  </si>
  <si>
    <t>Hanna St &amp; Center St - M &amp; R</t>
  </si>
  <si>
    <t>CCI '27</t>
  </si>
  <si>
    <t>SIB '27</t>
  </si>
  <si>
    <t>Operations/Vehicles/Maintenance</t>
  </si>
  <si>
    <t>Parks</t>
  </si>
  <si>
    <t>Public Works Equipment (New)</t>
  </si>
  <si>
    <t>Old School Park Improvements</t>
  </si>
  <si>
    <t>Plan Updates/Studies/Design</t>
  </si>
  <si>
    <t>Crushed Stonewalk</t>
  </si>
  <si>
    <t>Corel Reef</t>
  </si>
  <si>
    <t>Bayside Circle</t>
  </si>
  <si>
    <t>Stormy Port</t>
  </si>
  <si>
    <t>Waterfront Way</t>
  </si>
  <si>
    <t>Schooner Circle</t>
  </si>
  <si>
    <t>First Watch Way</t>
  </si>
  <si>
    <t>Terra Lane</t>
  </si>
  <si>
    <t>Emerald Blvd</t>
  </si>
  <si>
    <t>Autumnview Drive</t>
  </si>
  <si>
    <t>Commonview Drive</t>
  </si>
  <si>
    <t>Highland Lane</t>
  </si>
  <si>
    <t>Crossfield Trail</t>
  </si>
  <si>
    <t>Northview Drive</t>
  </si>
  <si>
    <t>Northview Court</t>
  </si>
  <si>
    <t>Ridgeway Court</t>
  </si>
  <si>
    <t>Glenview Drive</t>
  </si>
  <si>
    <t>Springview Drive</t>
  </si>
  <si>
    <t>Briarway Court</t>
  </si>
  <si>
    <t>Chelmsford Drive</t>
  </si>
  <si>
    <t>Mallard Lane</t>
  </si>
  <si>
    <t>Mallard Court</t>
  </si>
  <si>
    <t>Seal (franks, short to drives)</t>
  </si>
  <si>
    <t>700N Roundabout</t>
  </si>
  <si>
    <t>600 North Mill and Resurface (CCMG) need MOU w/ County</t>
  </si>
  <si>
    <t>McCord Rd Widening  Need MOU w/ County</t>
  </si>
  <si>
    <t>750N Repair/resurface</t>
  </si>
  <si>
    <t>Rollback Truck</t>
  </si>
  <si>
    <t>Rolloffs (4)</t>
  </si>
  <si>
    <t>Aurora TIF</t>
  </si>
  <si>
    <t>Town Center  Infrastructure Bond</t>
  </si>
  <si>
    <t>MCR Widening (800N to 2nd)</t>
  </si>
  <si>
    <t xml:space="preserve">600N Blvd </t>
  </si>
  <si>
    <t>Mt. Comfort Sidewalk (750N to Town Center)</t>
  </si>
  <si>
    <t>750N - Kensington to Hampton Walk</t>
  </si>
  <si>
    <t>MVH '28</t>
  </si>
  <si>
    <t>CEDIT '28</t>
  </si>
  <si>
    <t>750N Ramps &amp; Xwalks to Park</t>
  </si>
  <si>
    <t>PIF</t>
  </si>
  <si>
    <t>Grant Projects</t>
  </si>
  <si>
    <t xml:space="preserve">MVH &amp; CEDIT Projects </t>
  </si>
  <si>
    <t>PIF Projects</t>
  </si>
  <si>
    <t xml:space="preserve">*2023-2028  Projects are illustrative and listed for planning purposes. </t>
  </si>
  <si>
    <t>May be beneficial to acquire land in advance.</t>
  </si>
  <si>
    <t xml:space="preserve">Scope changes if Hampton Walk &amp; Lain Farms are approved. </t>
  </si>
  <si>
    <t>Priority</t>
  </si>
  <si>
    <t>Trail Maintenance</t>
  </si>
  <si>
    <t>XXXX</t>
  </si>
  <si>
    <t>RIF Study</t>
  </si>
  <si>
    <t>600W Corridor Prelim Eng Layouts</t>
  </si>
  <si>
    <t>Aurora Way RAB</t>
  </si>
  <si>
    <t>Opticons (Broadway, 900, 600, 234, Carroll, Meijer)</t>
  </si>
  <si>
    <t>General '28</t>
  </si>
  <si>
    <t>LRS '28</t>
  </si>
  <si>
    <t>CCI '28</t>
  </si>
  <si>
    <t>WW OP '28</t>
  </si>
  <si>
    <t>ST WTR '28</t>
  </si>
  <si>
    <t>SIB '28</t>
  </si>
  <si>
    <t xml:space="preserve"> Planning  Vehicle #XX</t>
  </si>
  <si>
    <t>Planning Vehicle #16</t>
  </si>
  <si>
    <t>Studies/Plans</t>
  </si>
  <si>
    <t>Parkland Acquisition</t>
  </si>
  <si>
    <t xml:space="preserve">34K GVW Truck </t>
  </si>
  <si>
    <t>750N Streetscape (SR67 to 2nd TC RAB)</t>
  </si>
  <si>
    <t>Tractor Replacement</t>
  </si>
  <si>
    <t>?</t>
  </si>
  <si>
    <t>700 West</t>
  </si>
  <si>
    <t>Coldwater Circle</t>
  </si>
  <si>
    <t>McCord Rd</t>
  </si>
  <si>
    <t>Oxford Ln</t>
  </si>
  <si>
    <t>Laredo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</si>
</sst>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3" fillId="3" borderId="1" xfId="0" applyFont="1" applyFill="1" applyBorder="1"/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164" fontId="0" fillId="2" borderId="0" xfId="0" applyNumberFormat="1" applyFill="1"/>
    <xf numFmtId="0" fontId="0" fillId="2" borderId="0" xfId="0" applyFill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/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/>
    <xf numFmtId="0" fontId="4" fillId="0" borderId="0" xfId="0" applyFont="1"/>
    <xf numFmtId="0" fontId="0" fillId="0" borderId="1" xfId="0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3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3" borderId="2" xfId="0" applyFont="1" applyFill="1" applyBorder="1"/>
    <xf numFmtId="0" fontId="3" fillId="0" borderId="4" xfId="0" applyFont="1" applyBorder="1"/>
    <xf numFmtId="164" fontId="0" fillId="0" borderId="4" xfId="0" applyNumberForma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4" xfId="0" applyNumberForma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164" fontId="4" fillId="0" borderId="8" xfId="0" applyNumberFormat="1" applyFont="1" applyBorder="1" applyAlignment="1">
      <alignment horizontal="center"/>
    </xf>
    <xf numFmtId="0" fontId="4" fillId="0" borderId="9" xfId="0" applyFont="1" applyBorder="1"/>
    <xf numFmtId="164" fontId="4" fillId="0" borderId="9" xfId="0" applyNumberFormat="1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99E67"/>
      <color rgb="FFA29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5"/>
  <sheetViews>
    <sheetView topLeftCell="A4" zoomScale="77" zoomScaleNormal="77" workbookViewId="0">
      <selection activeCell="BA40" sqref="BA40"/>
    </sheetView>
  </sheetViews>
  <sheetFormatPr defaultRowHeight="15" x14ac:dyDescent="0.25"/>
  <cols>
    <col min="1" max="1" width="18.140625" customWidth="1"/>
    <col min="2" max="2" width="13" customWidth="1"/>
    <col min="3" max="3" width="10.85546875" customWidth="1"/>
    <col min="4" max="4" width="10" customWidth="1"/>
    <col min="5" max="5" width="9.85546875" customWidth="1"/>
    <col min="6" max="6" width="10.85546875" customWidth="1"/>
    <col min="7" max="7" width="10" customWidth="1"/>
    <col min="8" max="8" width="12" customWidth="1"/>
    <col min="9" max="12" width="10.140625" customWidth="1"/>
    <col min="13" max="17" width="10" customWidth="1"/>
    <col min="18" max="18" width="9.140625" customWidth="1"/>
    <col min="19" max="21" width="10.42578125" customWidth="1"/>
    <col min="22" max="23" width="9.140625" customWidth="1"/>
    <col min="24" max="24" width="9.5703125" customWidth="1"/>
    <col min="25" max="39" width="9.140625" customWidth="1"/>
    <col min="40" max="40" width="9.5703125" customWidth="1"/>
    <col min="41" max="50" width="9.140625" customWidth="1"/>
    <col min="51" max="51" width="11.42578125" customWidth="1"/>
    <col min="52" max="52" width="11.85546875" customWidth="1"/>
    <col min="53" max="53" width="13" customWidth="1"/>
    <col min="54" max="54" width="18.85546875" customWidth="1"/>
  </cols>
  <sheetData>
    <row r="1" spans="1:54" ht="18.75" x14ac:dyDescent="0.3">
      <c r="A1" s="7" t="s">
        <v>14</v>
      </c>
    </row>
    <row r="2" spans="1:54" x14ac:dyDescent="0.25">
      <c r="A2" t="s">
        <v>15</v>
      </c>
      <c r="E2" s="13"/>
      <c r="P2" s="42"/>
      <c r="Q2" s="42"/>
      <c r="R2" s="42"/>
      <c r="S2" s="42"/>
      <c r="T2" s="42"/>
      <c r="U2" s="42"/>
    </row>
    <row r="3" spans="1:54" x14ac:dyDescent="0.25">
      <c r="E3" s="13"/>
      <c r="P3" s="42"/>
      <c r="Q3" s="42"/>
      <c r="R3" s="42"/>
      <c r="S3" s="42"/>
      <c r="T3" s="42"/>
      <c r="U3" s="42"/>
    </row>
    <row r="4" spans="1:54" x14ac:dyDescent="0.25">
      <c r="A4" t="s">
        <v>62</v>
      </c>
      <c r="E4" s="65"/>
      <c r="L4" s="65"/>
      <c r="M4" s="41"/>
      <c r="N4" s="41"/>
      <c r="O4" s="41"/>
    </row>
    <row r="5" spans="1:54" x14ac:dyDescent="0.25">
      <c r="A5" t="s">
        <v>129</v>
      </c>
      <c r="M5" s="41"/>
      <c r="N5" s="41"/>
      <c r="O5" s="41"/>
    </row>
    <row r="6" spans="1:54" x14ac:dyDescent="0.25">
      <c r="A6" s="20" t="s">
        <v>62</v>
      </c>
      <c r="B6" s="26"/>
      <c r="C6" s="26"/>
      <c r="D6" s="20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1:54" ht="105" x14ac:dyDescent="0.25">
      <c r="A7" s="5" t="s">
        <v>11</v>
      </c>
      <c r="B7" s="4" t="s">
        <v>128</v>
      </c>
      <c r="C7" s="4" t="s">
        <v>76</v>
      </c>
      <c r="D7" s="27" t="s">
        <v>67</v>
      </c>
      <c r="E7" s="27" t="s">
        <v>103</v>
      </c>
      <c r="F7" s="4" t="s">
        <v>164</v>
      </c>
      <c r="G7" s="27" t="s">
        <v>119</v>
      </c>
      <c r="H7" s="4" t="s">
        <v>173</v>
      </c>
      <c r="I7" s="27" t="s">
        <v>81</v>
      </c>
      <c r="J7" s="51" t="s">
        <v>165</v>
      </c>
      <c r="K7" s="27" t="s">
        <v>82</v>
      </c>
      <c r="L7" s="27" t="s">
        <v>192</v>
      </c>
      <c r="M7" s="51" t="s">
        <v>167</v>
      </c>
      <c r="N7" s="51" t="s">
        <v>168</v>
      </c>
      <c r="O7" s="51" t="s">
        <v>205</v>
      </c>
      <c r="P7" s="4" t="s">
        <v>59</v>
      </c>
      <c r="Q7" s="4" t="s">
        <v>166</v>
      </c>
      <c r="R7" s="27" t="s">
        <v>57</v>
      </c>
      <c r="S7" s="27" t="s">
        <v>174</v>
      </c>
      <c r="T7" s="27" t="s">
        <v>193</v>
      </c>
      <c r="U7" s="27" t="s">
        <v>191</v>
      </c>
      <c r="V7" s="27" t="s">
        <v>134</v>
      </c>
      <c r="W7" s="27" t="s">
        <v>208</v>
      </c>
      <c r="X7" s="27" t="s">
        <v>83</v>
      </c>
      <c r="Y7" s="27" t="s">
        <v>149</v>
      </c>
      <c r="Z7" s="27" t="s">
        <v>153</v>
      </c>
      <c r="AA7" s="27" t="s">
        <v>154</v>
      </c>
      <c r="AB7" s="27" t="s">
        <v>156</v>
      </c>
      <c r="AC7" s="27" t="s">
        <v>155</v>
      </c>
      <c r="AD7" s="27" t="s">
        <v>157</v>
      </c>
      <c r="AE7" s="27" t="s">
        <v>160</v>
      </c>
      <c r="AF7" s="27" t="s">
        <v>209</v>
      </c>
      <c r="AG7" s="4" t="s">
        <v>143</v>
      </c>
      <c r="AH7" s="4" t="s">
        <v>148</v>
      </c>
      <c r="AI7" s="4" t="s">
        <v>146</v>
      </c>
      <c r="AJ7" s="4" t="s">
        <v>145</v>
      </c>
      <c r="AK7" s="4" t="s">
        <v>147</v>
      </c>
      <c r="AL7" s="4" t="s">
        <v>144</v>
      </c>
      <c r="AM7" s="4" t="s">
        <v>211</v>
      </c>
      <c r="AN7" s="4" t="s">
        <v>150</v>
      </c>
      <c r="AO7" s="4" t="s">
        <v>151</v>
      </c>
      <c r="AP7" s="4" t="s">
        <v>152</v>
      </c>
      <c r="AQ7" s="4" t="s">
        <v>158</v>
      </c>
      <c r="AR7" s="4" t="s">
        <v>159</v>
      </c>
      <c r="AS7" s="4" t="s">
        <v>212</v>
      </c>
      <c r="AT7" s="4" t="s">
        <v>161</v>
      </c>
      <c r="AU7" s="4" t="s">
        <v>162</v>
      </c>
      <c r="AV7" s="4" t="s">
        <v>163</v>
      </c>
      <c r="AW7" s="4" t="s">
        <v>210</v>
      </c>
      <c r="AX7" s="27" t="s">
        <v>133</v>
      </c>
      <c r="AY7" s="4" t="s">
        <v>125</v>
      </c>
      <c r="AZ7" s="51" t="s">
        <v>126</v>
      </c>
      <c r="BA7" s="9" t="s">
        <v>21</v>
      </c>
      <c r="BB7" s="9" t="s">
        <v>11</v>
      </c>
    </row>
    <row r="8" spans="1:54" x14ac:dyDescent="0.25">
      <c r="A8" s="6">
        <v>2022</v>
      </c>
      <c r="B8" s="48"/>
      <c r="C8" s="48">
        <v>37722.75</v>
      </c>
      <c r="D8" s="49">
        <v>99180</v>
      </c>
      <c r="E8" s="48">
        <v>40000</v>
      </c>
      <c r="F8" s="49">
        <v>60000</v>
      </c>
      <c r="G8" s="49"/>
      <c r="H8" s="48">
        <v>500000</v>
      </c>
      <c r="I8" s="48"/>
      <c r="J8" s="48"/>
      <c r="K8" s="48">
        <v>100000</v>
      </c>
      <c r="L8" s="48"/>
      <c r="M8" s="48"/>
      <c r="N8" s="48"/>
      <c r="O8" s="48"/>
      <c r="P8" s="48">
        <v>140000</v>
      </c>
      <c r="Q8" s="48"/>
      <c r="R8" s="48"/>
      <c r="S8" s="59"/>
      <c r="T8" s="120">
        <f>6*13000</f>
        <v>78000</v>
      </c>
      <c r="U8" s="48">
        <v>25000</v>
      </c>
      <c r="V8" s="48"/>
      <c r="W8" s="49">
        <v>162600</v>
      </c>
      <c r="X8" s="49">
        <v>96800</v>
      </c>
      <c r="Y8" s="49">
        <v>46200</v>
      </c>
      <c r="Z8" s="49">
        <v>53300</v>
      </c>
      <c r="AA8" s="49">
        <v>58500</v>
      </c>
      <c r="AB8" s="49">
        <v>13500</v>
      </c>
      <c r="AC8" s="49">
        <v>25900</v>
      </c>
      <c r="AD8" s="49">
        <v>17800</v>
      </c>
      <c r="AE8" s="49">
        <v>13800</v>
      </c>
      <c r="AF8" s="49">
        <v>9500</v>
      </c>
      <c r="AG8" s="49">
        <v>45800</v>
      </c>
      <c r="AH8" s="49">
        <v>40700</v>
      </c>
      <c r="AI8" s="49">
        <v>32600</v>
      </c>
      <c r="AJ8" s="49">
        <v>15600</v>
      </c>
      <c r="AK8" s="49">
        <v>13900</v>
      </c>
      <c r="AL8" s="49">
        <v>8900</v>
      </c>
      <c r="AM8" s="49">
        <v>43900</v>
      </c>
      <c r="AN8" s="49">
        <v>70500</v>
      </c>
      <c r="AO8" s="49">
        <v>36200</v>
      </c>
      <c r="AP8" s="49">
        <v>54000</v>
      </c>
      <c r="AQ8" s="49">
        <v>34500</v>
      </c>
      <c r="AR8" s="49">
        <v>18800</v>
      </c>
      <c r="AS8" s="49">
        <v>78300</v>
      </c>
      <c r="AT8" s="49">
        <v>59100</v>
      </c>
      <c r="AU8" s="49">
        <v>49600</v>
      </c>
      <c r="AV8" s="49">
        <v>7600</v>
      </c>
      <c r="AW8" s="49">
        <v>29000</v>
      </c>
      <c r="AX8" s="49">
        <v>103800</v>
      </c>
      <c r="AY8" s="49">
        <v>4726.1899999999996</v>
      </c>
      <c r="AZ8" s="48">
        <v>850000</v>
      </c>
      <c r="BA8" s="29">
        <f t="shared" ref="BA8:BA14" si="0">SUM(B8:AZ8)</f>
        <v>3175328.94</v>
      </c>
      <c r="BB8" s="16">
        <v>2022</v>
      </c>
    </row>
    <row r="9" spans="1:54" x14ac:dyDescent="0.25">
      <c r="A9" s="6">
        <v>2023</v>
      </c>
      <c r="B9" s="29">
        <v>100000</v>
      </c>
      <c r="C9" s="29">
        <v>40000</v>
      </c>
      <c r="D9" s="29">
        <v>60000</v>
      </c>
      <c r="E9" s="29">
        <v>40000</v>
      </c>
      <c r="F9" s="29"/>
      <c r="G9" s="29">
        <v>60000</v>
      </c>
      <c r="H9" s="29">
        <v>1500000</v>
      </c>
      <c r="I9" s="58"/>
      <c r="J9" s="29">
        <v>50000</v>
      </c>
      <c r="K9" s="29">
        <v>100000</v>
      </c>
      <c r="L9" s="29"/>
      <c r="M9" s="29">
        <v>80000</v>
      </c>
      <c r="N9" s="29">
        <v>100000</v>
      </c>
      <c r="O9" s="29"/>
      <c r="P9" s="29"/>
      <c r="Q9" s="29">
        <v>150000</v>
      </c>
      <c r="R9" s="29">
        <v>80000</v>
      </c>
      <c r="S9" s="29"/>
      <c r="T9" s="29"/>
      <c r="U9" s="29"/>
      <c r="V9" s="29">
        <v>70000</v>
      </c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>
        <f t="shared" si="0"/>
        <v>2430000</v>
      </c>
      <c r="BB9" s="16">
        <v>2023</v>
      </c>
    </row>
    <row r="10" spans="1:54" x14ac:dyDescent="0.25">
      <c r="A10" s="6">
        <v>2024</v>
      </c>
      <c r="B10" s="29"/>
      <c r="C10" s="14">
        <v>40000</v>
      </c>
      <c r="D10" s="29">
        <v>60000</v>
      </c>
      <c r="E10" s="29">
        <v>40000</v>
      </c>
      <c r="F10" s="14"/>
      <c r="G10" s="14"/>
      <c r="H10" s="29">
        <v>1500000</v>
      </c>
      <c r="I10" s="29"/>
      <c r="J10" s="29">
        <v>250000</v>
      </c>
      <c r="K10" s="29">
        <v>63000</v>
      </c>
      <c r="L10" s="29">
        <v>50000</v>
      </c>
      <c r="M10" s="60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>
        <f t="shared" si="0"/>
        <v>2003000</v>
      </c>
      <c r="BB10" s="16">
        <v>2024</v>
      </c>
    </row>
    <row r="11" spans="1:54" x14ac:dyDescent="0.25">
      <c r="A11" s="6">
        <v>2025</v>
      </c>
      <c r="B11" s="29"/>
      <c r="C11" s="14">
        <v>40000</v>
      </c>
      <c r="D11" s="29">
        <v>60000</v>
      </c>
      <c r="E11" s="29">
        <v>40000</v>
      </c>
      <c r="F11" s="14"/>
      <c r="G11" s="14"/>
      <c r="H11" s="48">
        <v>1000000</v>
      </c>
      <c r="I11" s="29">
        <v>50000</v>
      </c>
      <c r="J11" s="29"/>
      <c r="K11" s="29">
        <v>90000</v>
      </c>
      <c r="L11" s="29">
        <v>250000</v>
      </c>
      <c r="M11" s="29">
        <v>230000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>
        <f t="shared" si="0"/>
        <v>1760000</v>
      </c>
      <c r="BB11" s="16">
        <v>2025</v>
      </c>
    </row>
    <row r="12" spans="1:54" x14ac:dyDescent="0.25">
      <c r="A12" s="6">
        <v>2026</v>
      </c>
      <c r="B12" s="29"/>
      <c r="C12" s="14">
        <v>40000</v>
      </c>
      <c r="D12" s="29">
        <v>60000</v>
      </c>
      <c r="E12" s="29">
        <v>40000</v>
      </c>
      <c r="F12" s="14"/>
      <c r="G12" s="14"/>
      <c r="H12" s="29">
        <v>375000</v>
      </c>
      <c r="I12" s="29">
        <v>250000</v>
      </c>
      <c r="J12" s="29">
        <v>500000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>
        <f t="shared" si="0"/>
        <v>1265000</v>
      </c>
      <c r="BB12" s="16">
        <v>2026</v>
      </c>
    </row>
    <row r="13" spans="1:54" x14ac:dyDescent="0.25">
      <c r="A13" s="6">
        <v>2027</v>
      </c>
      <c r="B13" s="29"/>
      <c r="C13" s="14">
        <v>40000</v>
      </c>
      <c r="D13" s="29">
        <v>60000</v>
      </c>
      <c r="E13" s="29">
        <v>40000</v>
      </c>
      <c r="F13" s="14"/>
      <c r="G13" s="14"/>
      <c r="H13" s="48"/>
      <c r="I13" s="29"/>
      <c r="J13" s="29"/>
      <c r="K13" s="29"/>
      <c r="L13" s="29">
        <v>500000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>
        <f t="shared" si="0"/>
        <v>640000</v>
      </c>
      <c r="BB13" s="16">
        <v>2027</v>
      </c>
    </row>
    <row r="14" spans="1:54" x14ac:dyDescent="0.25">
      <c r="A14" s="6">
        <v>2028</v>
      </c>
      <c r="B14" s="29"/>
      <c r="C14" s="14">
        <v>40000</v>
      </c>
      <c r="D14" s="29">
        <v>60000</v>
      </c>
      <c r="E14" s="29">
        <v>40000</v>
      </c>
      <c r="F14" s="14"/>
      <c r="G14" s="14"/>
      <c r="H14" s="48"/>
      <c r="I14" s="29">
        <v>500000</v>
      </c>
      <c r="J14" s="29"/>
      <c r="K14" s="29"/>
      <c r="L14" s="29"/>
      <c r="M14" s="29"/>
      <c r="N14" s="29"/>
      <c r="O14" s="29">
        <v>300000</v>
      </c>
      <c r="P14" s="29"/>
      <c r="Q14" s="29"/>
      <c r="R14" s="29"/>
      <c r="S14" s="29">
        <v>100000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>
        <f t="shared" si="0"/>
        <v>1040000</v>
      </c>
      <c r="BB14" s="16">
        <v>2028</v>
      </c>
    </row>
    <row r="15" spans="1:54" x14ac:dyDescent="0.25">
      <c r="A15" s="6" t="s">
        <v>13</v>
      </c>
      <c r="B15" s="29">
        <f>SUM(B8:B14)</f>
        <v>100000</v>
      </c>
      <c r="C15" s="29">
        <f t="shared" ref="C15:O15" si="1">SUM(C8:C14)</f>
        <v>277722.75</v>
      </c>
      <c r="D15" s="29">
        <f t="shared" si="1"/>
        <v>459180</v>
      </c>
      <c r="E15" s="29">
        <f t="shared" si="1"/>
        <v>280000</v>
      </c>
      <c r="F15" s="29">
        <f t="shared" si="1"/>
        <v>60000</v>
      </c>
      <c r="G15" s="29">
        <f t="shared" si="1"/>
        <v>60000</v>
      </c>
      <c r="H15" s="29">
        <f t="shared" si="1"/>
        <v>4875000</v>
      </c>
      <c r="I15" s="29">
        <f t="shared" si="1"/>
        <v>800000</v>
      </c>
      <c r="J15" s="29">
        <f t="shared" si="1"/>
        <v>800000</v>
      </c>
      <c r="K15" s="29">
        <f t="shared" si="1"/>
        <v>353000</v>
      </c>
      <c r="L15" s="29">
        <f t="shared" si="1"/>
        <v>800000</v>
      </c>
      <c r="M15" s="29">
        <f t="shared" si="1"/>
        <v>310000</v>
      </c>
      <c r="N15" s="29">
        <f t="shared" si="1"/>
        <v>100000</v>
      </c>
      <c r="O15" s="29">
        <f t="shared" si="1"/>
        <v>300000</v>
      </c>
      <c r="P15" s="29">
        <f t="shared" ref="P15" si="2">SUM(P8:P14)</f>
        <v>140000</v>
      </c>
      <c r="Q15" s="29">
        <f t="shared" ref="Q15" si="3">SUM(Q8:Q14)</f>
        <v>150000</v>
      </c>
      <c r="R15" s="29">
        <f t="shared" ref="R15" si="4">SUM(R8:R14)</f>
        <v>80000</v>
      </c>
      <c r="S15" s="29">
        <f t="shared" ref="S15" si="5">SUM(S8:S14)</f>
        <v>100000</v>
      </c>
      <c r="T15" s="29">
        <f t="shared" ref="T15" si="6">SUM(T8:T14)</f>
        <v>78000</v>
      </c>
      <c r="U15" s="29">
        <f t="shared" ref="U15" si="7">SUM(U8:U14)</f>
        <v>25000</v>
      </c>
      <c r="V15" s="29">
        <f t="shared" ref="V15" si="8">SUM(V8:V14)</f>
        <v>70000</v>
      </c>
      <c r="W15" s="29">
        <f t="shared" ref="W15:X15" si="9">SUM(W8:W14)</f>
        <v>162600</v>
      </c>
      <c r="X15" s="29">
        <f t="shared" si="9"/>
        <v>96800</v>
      </c>
      <c r="Y15" s="29">
        <f t="shared" ref="Y15" si="10">SUM(Y8:Y14)</f>
        <v>46200</v>
      </c>
      <c r="Z15" s="29">
        <f t="shared" ref="Z15" si="11">SUM(Z8:Z14)</f>
        <v>53300</v>
      </c>
      <c r="AA15" s="29">
        <f t="shared" ref="AA15" si="12">SUM(AA8:AA14)</f>
        <v>58500</v>
      </c>
      <c r="AB15" s="29">
        <f t="shared" ref="AB15" si="13">SUM(AB8:AB14)</f>
        <v>13500</v>
      </c>
      <c r="AC15" s="29">
        <f t="shared" ref="AC15" si="14">SUM(AC8:AC14)</f>
        <v>25900</v>
      </c>
      <c r="AD15" s="29">
        <f t="shared" ref="AD15" si="15">SUM(AD8:AD14)</f>
        <v>17800</v>
      </c>
      <c r="AE15" s="29">
        <f t="shared" ref="AE15:AF15" si="16">SUM(AE8:AE14)</f>
        <v>13800</v>
      </c>
      <c r="AF15" s="29">
        <f t="shared" si="16"/>
        <v>9500</v>
      </c>
      <c r="AG15" s="29">
        <f t="shared" ref="AG15" si="17">SUM(AG8:AG14)</f>
        <v>45800</v>
      </c>
      <c r="AH15" s="29">
        <f t="shared" ref="AH15" si="18">SUM(AH8:AH14)</f>
        <v>40700</v>
      </c>
      <c r="AI15" s="29">
        <f t="shared" ref="AI15" si="19">SUM(AI8:AI14)</f>
        <v>32600</v>
      </c>
      <c r="AJ15" s="29">
        <f t="shared" ref="AJ15" si="20">SUM(AJ8:AJ14)</f>
        <v>15600</v>
      </c>
      <c r="AK15" s="29">
        <f t="shared" ref="AK15" si="21">SUM(AK8:AK14)</f>
        <v>13900</v>
      </c>
      <c r="AL15" s="29">
        <f t="shared" ref="AL15" si="22">SUM(AL8:AL14)</f>
        <v>8900</v>
      </c>
      <c r="AM15" s="29">
        <f t="shared" ref="AM15:AN15" si="23">SUM(AM8:AM14)</f>
        <v>43900</v>
      </c>
      <c r="AN15" s="29">
        <f t="shared" si="23"/>
        <v>70500</v>
      </c>
      <c r="AO15" s="29">
        <f t="shared" ref="AO15" si="24">SUM(AO8:AO14)</f>
        <v>36200</v>
      </c>
      <c r="AP15" s="29">
        <f t="shared" ref="AP15" si="25">SUM(AP8:AP14)</f>
        <v>54000</v>
      </c>
      <c r="AQ15" s="29">
        <f t="shared" ref="AQ15" si="26">SUM(AQ8:AQ14)</f>
        <v>34500</v>
      </c>
      <c r="AR15" s="29">
        <f t="shared" ref="AR15:AS15" si="27">SUM(AR8:AR14)</f>
        <v>18800</v>
      </c>
      <c r="AS15" s="29">
        <f t="shared" si="27"/>
        <v>78300</v>
      </c>
      <c r="AT15" s="29">
        <f t="shared" ref="AT15" si="28">SUM(AT8:AT14)</f>
        <v>59100</v>
      </c>
      <c r="AU15" s="29">
        <f t="shared" ref="AU15" si="29">SUM(AU8:AU14)</f>
        <v>49600</v>
      </c>
      <c r="AV15" s="29">
        <f t="shared" ref="AV15" si="30">SUM(AV8:AV14)</f>
        <v>7600</v>
      </c>
      <c r="AW15" s="29">
        <f t="shared" ref="AW15:AX15" si="31">SUM(AW8:AW14)</f>
        <v>29000</v>
      </c>
      <c r="AX15" s="29">
        <f t="shared" si="31"/>
        <v>103800</v>
      </c>
      <c r="AY15" s="29">
        <f t="shared" ref="AY15" si="32">SUM(AY8:AY14)</f>
        <v>4726.1899999999996</v>
      </c>
      <c r="AZ15" s="29">
        <f t="shared" ref="AZ15" si="33">SUM(AZ8:AZ14)</f>
        <v>850000</v>
      </c>
      <c r="BA15" s="29">
        <f>SUM(B15:AZ15)</f>
        <v>12313328.939999999</v>
      </c>
      <c r="BB15" s="16" t="s">
        <v>13</v>
      </c>
    </row>
    <row r="16" spans="1:54" x14ac:dyDescent="0.25">
      <c r="A16" s="8" t="s">
        <v>16</v>
      </c>
      <c r="B16" s="35"/>
      <c r="C16" s="30"/>
      <c r="D16" s="36"/>
      <c r="E16" s="34"/>
      <c r="F16" s="30"/>
      <c r="G16" s="34"/>
      <c r="H16" s="34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0"/>
      <c r="BB16" s="30"/>
    </row>
    <row r="17" spans="1:54" x14ac:dyDescent="0.25">
      <c r="A17" s="6" t="s">
        <v>22</v>
      </c>
      <c r="B17" s="29"/>
      <c r="C17" s="14"/>
      <c r="D17" s="29"/>
      <c r="E17" s="14"/>
      <c r="F17" s="14"/>
      <c r="G17" s="14"/>
      <c r="H17" s="14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14">
        <f t="shared" ref="BA17:BA48" si="34">SUM(B17:AZ17)</f>
        <v>0</v>
      </c>
      <c r="BB17" s="6" t="s">
        <v>22</v>
      </c>
    </row>
    <row r="18" spans="1:54" x14ac:dyDescent="0.25">
      <c r="A18" s="6" t="s">
        <v>23</v>
      </c>
      <c r="B18" s="29"/>
      <c r="C18" s="14"/>
      <c r="D18" s="29"/>
      <c r="E18" s="14"/>
      <c r="F18" s="14"/>
      <c r="G18" s="14"/>
      <c r="H18" s="14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14">
        <f t="shared" si="34"/>
        <v>0</v>
      </c>
      <c r="BB18" s="6" t="s">
        <v>23</v>
      </c>
    </row>
    <row r="19" spans="1:54" x14ac:dyDescent="0.25">
      <c r="A19" s="6" t="s">
        <v>44</v>
      </c>
      <c r="B19" s="29"/>
      <c r="C19" s="14"/>
      <c r="D19" s="29"/>
      <c r="E19" s="14"/>
      <c r="F19" s="14"/>
      <c r="G19" s="14"/>
      <c r="H19" s="14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14">
        <f t="shared" si="34"/>
        <v>0</v>
      </c>
      <c r="BB19" s="6" t="s">
        <v>44</v>
      </c>
    </row>
    <row r="20" spans="1:54" x14ac:dyDescent="0.25">
      <c r="A20" s="6" t="s">
        <v>72</v>
      </c>
      <c r="B20" s="29"/>
      <c r="C20" s="14"/>
      <c r="D20" s="29"/>
      <c r="E20" s="29"/>
      <c r="F20" s="14"/>
      <c r="G20" s="14"/>
      <c r="H20" s="1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14">
        <f t="shared" si="34"/>
        <v>0</v>
      </c>
      <c r="BB20" s="6" t="s">
        <v>72</v>
      </c>
    </row>
    <row r="21" spans="1:54" x14ac:dyDescent="0.25">
      <c r="A21" s="6" t="s">
        <v>88</v>
      </c>
      <c r="B21" s="29"/>
      <c r="C21" s="14"/>
      <c r="D21" s="29"/>
      <c r="E21" s="29"/>
      <c r="F21" s="14"/>
      <c r="G21" s="14"/>
      <c r="H21" s="14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14">
        <f t="shared" si="34"/>
        <v>0</v>
      </c>
      <c r="BB21" s="6" t="s">
        <v>88</v>
      </c>
    </row>
    <row r="22" spans="1:54" x14ac:dyDescent="0.25">
      <c r="A22" s="6" t="s">
        <v>118</v>
      </c>
      <c r="B22" s="29"/>
      <c r="C22" s="14"/>
      <c r="D22" s="29"/>
      <c r="E22" s="29"/>
      <c r="F22" s="14"/>
      <c r="G22" s="14"/>
      <c r="H22" s="1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14">
        <f t="shared" si="34"/>
        <v>0</v>
      </c>
      <c r="BB22" s="6" t="s">
        <v>118</v>
      </c>
    </row>
    <row r="23" spans="1:54" x14ac:dyDescent="0.25">
      <c r="A23" s="6" t="s">
        <v>194</v>
      </c>
      <c r="B23" s="14"/>
      <c r="C23" s="14"/>
      <c r="D23" s="29"/>
      <c r="E23" s="14"/>
      <c r="F23" s="14"/>
      <c r="G23" s="14"/>
      <c r="H23" s="14"/>
      <c r="I23" s="29"/>
      <c r="J23" s="29"/>
      <c r="K23" s="1"/>
      <c r="L23" s="29"/>
      <c r="M23" s="1"/>
      <c r="N23" s="1"/>
      <c r="O23" s="1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14">
        <f t="shared" si="34"/>
        <v>0</v>
      </c>
      <c r="BB23" s="6" t="s">
        <v>24</v>
      </c>
    </row>
    <row r="24" spans="1:54" x14ac:dyDescent="0.25">
      <c r="A24" s="61" t="s">
        <v>25</v>
      </c>
      <c r="B24" s="45"/>
      <c r="C24" s="45"/>
      <c r="D24" s="48"/>
      <c r="E24" s="45">
        <v>40000</v>
      </c>
      <c r="F24" s="45">
        <v>60000</v>
      </c>
      <c r="G24" s="48"/>
      <c r="H24" s="48"/>
      <c r="I24" s="48"/>
      <c r="J24" s="48"/>
      <c r="K24" s="48">
        <v>100000</v>
      </c>
      <c r="L24" s="48"/>
      <c r="M24" s="48"/>
      <c r="N24" s="48"/>
      <c r="O24" s="48"/>
      <c r="P24" s="48">
        <v>140000</v>
      </c>
      <c r="Q24" s="48"/>
      <c r="R24" s="48"/>
      <c r="S24" s="48"/>
      <c r="T24" s="119">
        <f>T15</f>
        <v>78000</v>
      </c>
      <c r="U24" s="48">
        <v>25000</v>
      </c>
      <c r="V24" s="48"/>
      <c r="W24" s="48">
        <f>W8*0.25</f>
        <v>40650</v>
      </c>
      <c r="X24" s="48">
        <f>X8*0.25</f>
        <v>24200</v>
      </c>
      <c r="Y24" s="48">
        <f t="shared" ref="Y24:AX24" si="35">Y8*0.25</f>
        <v>11550</v>
      </c>
      <c r="Z24" s="48">
        <f t="shared" si="35"/>
        <v>13325</v>
      </c>
      <c r="AA24" s="48">
        <f t="shared" si="35"/>
        <v>14625</v>
      </c>
      <c r="AB24" s="48">
        <f t="shared" si="35"/>
        <v>3375</v>
      </c>
      <c r="AC24" s="48">
        <f t="shared" si="35"/>
        <v>6475</v>
      </c>
      <c r="AD24" s="48">
        <f t="shared" si="35"/>
        <v>4450</v>
      </c>
      <c r="AE24" s="48">
        <f t="shared" si="35"/>
        <v>3450</v>
      </c>
      <c r="AF24" s="48">
        <f t="shared" ref="AF24" si="36">AF8*0.25</f>
        <v>2375</v>
      </c>
      <c r="AG24" s="48">
        <f t="shared" si="35"/>
        <v>11450</v>
      </c>
      <c r="AH24" s="48">
        <f t="shared" si="35"/>
        <v>10175</v>
      </c>
      <c r="AI24" s="48">
        <f t="shared" si="35"/>
        <v>8150</v>
      </c>
      <c r="AJ24" s="48">
        <f t="shared" si="35"/>
        <v>3900</v>
      </c>
      <c r="AK24" s="48">
        <f t="shared" si="35"/>
        <v>3475</v>
      </c>
      <c r="AL24" s="48">
        <f t="shared" si="35"/>
        <v>2225</v>
      </c>
      <c r="AM24" s="48">
        <f t="shared" ref="AM24" si="37">AM8*0.25</f>
        <v>10975</v>
      </c>
      <c r="AN24" s="48">
        <f t="shared" si="35"/>
        <v>17625</v>
      </c>
      <c r="AO24" s="48">
        <f t="shared" si="35"/>
        <v>9050</v>
      </c>
      <c r="AP24" s="48">
        <f t="shared" si="35"/>
        <v>13500</v>
      </c>
      <c r="AQ24" s="48">
        <f t="shared" si="35"/>
        <v>8625</v>
      </c>
      <c r="AR24" s="48">
        <f t="shared" si="35"/>
        <v>4700</v>
      </c>
      <c r="AS24" s="48">
        <f t="shared" ref="AS24" si="38">AS8*0.25</f>
        <v>19575</v>
      </c>
      <c r="AT24" s="48">
        <f t="shared" si="35"/>
        <v>14775</v>
      </c>
      <c r="AU24" s="48">
        <f t="shared" si="35"/>
        <v>12400</v>
      </c>
      <c r="AV24" s="48">
        <f t="shared" si="35"/>
        <v>1900</v>
      </c>
      <c r="AW24" s="48">
        <f t="shared" ref="AW24" si="39">AW8*0.25</f>
        <v>7250</v>
      </c>
      <c r="AX24" s="48">
        <f t="shared" si="35"/>
        <v>25950</v>
      </c>
      <c r="AY24" s="48">
        <v>25000</v>
      </c>
      <c r="AZ24" s="48">
        <v>120000</v>
      </c>
      <c r="BA24" s="14">
        <f t="shared" si="34"/>
        <v>898175</v>
      </c>
      <c r="BB24" s="6" t="s">
        <v>25</v>
      </c>
    </row>
    <row r="25" spans="1:54" x14ac:dyDescent="0.25">
      <c r="A25" s="6" t="s">
        <v>26</v>
      </c>
      <c r="B25" s="14"/>
      <c r="C25" s="14">
        <v>40000</v>
      </c>
      <c r="D25" s="29">
        <v>60000</v>
      </c>
      <c r="E25" s="14">
        <v>40000</v>
      </c>
      <c r="F25" s="14"/>
      <c r="G25" s="29">
        <v>60000</v>
      </c>
      <c r="H25" s="29"/>
      <c r="I25" s="29"/>
      <c r="J25" s="29">
        <v>50000</v>
      </c>
      <c r="K25" s="29">
        <v>300000</v>
      </c>
      <c r="L25" s="29"/>
      <c r="M25" s="29">
        <v>80000</v>
      </c>
      <c r="N25" s="29">
        <v>100000</v>
      </c>
      <c r="O25" s="29"/>
      <c r="P25" s="29"/>
      <c r="Q25" s="29">
        <v>150000</v>
      </c>
      <c r="R25" s="29">
        <v>80000</v>
      </c>
      <c r="S25" s="29"/>
      <c r="T25" s="29"/>
      <c r="U25" s="29"/>
      <c r="V25" s="29">
        <v>70000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14">
        <f t="shared" si="34"/>
        <v>1030000</v>
      </c>
      <c r="BB25" s="6" t="s">
        <v>26</v>
      </c>
    </row>
    <row r="26" spans="1:54" x14ac:dyDescent="0.25">
      <c r="A26" s="6" t="s">
        <v>43</v>
      </c>
      <c r="B26" s="14"/>
      <c r="C26" s="14">
        <v>40000</v>
      </c>
      <c r="D26" s="29">
        <v>60000</v>
      </c>
      <c r="E26" s="14">
        <v>40000</v>
      </c>
      <c r="F26" s="14"/>
      <c r="G26" s="29"/>
      <c r="H26" s="29"/>
      <c r="I26" s="29"/>
      <c r="J26" s="29">
        <v>250000</v>
      </c>
      <c r="K26" s="29">
        <v>63000</v>
      </c>
      <c r="L26" s="29">
        <v>50000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14">
        <f t="shared" si="34"/>
        <v>503000</v>
      </c>
      <c r="BB26" s="6" t="s">
        <v>43</v>
      </c>
    </row>
    <row r="27" spans="1:54" x14ac:dyDescent="0.25">
      <c r="A27" s="6" t="s">
        <v>63</v>
      </c>
      <c r="B27" s="14"/>
      <c r="C27" s="14">
        <v>40000</v>
      </c>
      <c r="D27" s="29">
        <v>60000</v>
      </c>
      <c r="E27" s="14">
        <v>40000</v>
      </c>
      <c r="F27" s="14"/>
      <c r="G27" s="29"/>
      <c r="H27" s="29"/>
      <c r="I27" s="29">
        <v>50000</v>
      </c>
      <c r="J27" s="29"/>
      <c r="K27" s="29">
        <v>90000</v>
      </c>
      <c r="L27" s="29">
        <v>250000</v>
      </c>
      <c r="M27" s="29">
        <v>230000</v>
      </c>
      <c r="N27" s="29"/>
      <c r="O27" s="29"/>
      <c r="P27" s="29"/>
      <c r="Q27" s="29"/>
      <c r="R27" s="25"/>
      <c r="S27" s="25"/>
      <c r="T27" s="25"/>
      <c r="U27" s="25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14">
        <f t="shared" si="34"/>
        <v>760000</v>
      </c>
      <c r="BB27" s="6" t="s">
        <v>63</v>
      </c>
    </row>
    <row r="28" spans="1:54" x14ac:dyDescent="0.25">
      <c r="A28" s="6" t="s">
        <v>89</v>
      </c>
      <c r="B28" s="14"/>
      <c r="C28" s="14">
        <v>40000</v>
      </c>
      <c r="D28" s="29">
        <v>60000</v>
      </c>
      <c r="E28" s="14">
        <v>40000</v>
      </c>
      <c r="F28" s="14"/>
      <c r="G28" s="29"/>
      <c r="H28" s="29"/>
      <c r="I28" s="29">
        <v>250000</v>
      </c>
      <c r="J28" s="29">
        <v>500000</v>
      </c>
      <c r="K28" s="29"/>
      <c r="L28" s="29"/>
      <c r="M28" s="29"/>
      <c r="N28" s="29"/>
      <c r="O28" s="29"/>
      <c r="P28" s="29"/>
      <c r="Q28" s="29"/>
      <c r="R28" s="25"/>
      <c r="S28" s="25"/>
      <c r="T28" s="25"/>
      <c r="U28" s="25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14">
        <f t="shared" si="34"/>
        <v>890000</v>
      </c>
      <c r="BB28" s="6" t="s">
        <v>89</v>
      </c>
    </row>
    <row r="29" spans="1:54" x14ac:dyDescent="0.25">
      <c r="A29" s="6" t="s">
        <v>116</v>
      </c>
      <c r="B29" s="14"/>
      <c r="C29" s="14">
        <v>40000</v>
      </c>
      <c r="D29" s="29">
        <v>60000</v>
      </c>
      <c r="E29" s="14">
        <v>40000</v>
      </c>
      <c r="F29" s="14"/>
      <c r="G29" s="29"/>
      <c r="H29" s="29"/>
      <c r="I29" s="29"/>
      <c r="J29" s="29"/>
      <c r="K29" s="29"/>
      <c r="L29" s="29">
        <v>500000</v>
      </c>
      <c r="M29" s="29"/>
      <c r="N29" s="29"/>
      <c r="O29" s="29"/>
      <c r="P29" s="29"/>
      <c r="Q29" s="29"/>
      <c r="R29" s="25"/>
      <c r="S29" s="25"/>
      <c r="T29" s="25"/>
      <c r="U29" s="25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14">
        <f t="shared" si="34"/>
        <v>640000</v>
      </c>
      <c r="BB29" s="6" t="s">
        <v>116</v>
      </c>
    </row>
    <row r="30" spans="1:54" x14ac:dyDescent="0.25">
      <c r="A30" s="6" t="s">
        <v>177</v>
      </c>
      <c r="B30" s="14"/>
      <c r="C30" s="14">
        <v>40000</v>
      </c>
      <c r="D30" s="29">
        <v>60000</v>
      </c>
      <c r="E30" s="14">
        <v>40000</v>
      </c>
      <c r="F30" s="14"/>
      <c r="G30" s="29"/>
      <c r="H30" s="29"/>
      <c r="I30" s="29">
        <v>500000</v>
      </c>
      <c r="J30" s="29"/>
      <c r="K30" s="29"/>
      <c r="L30" s="29"/>
      <c r="M30" s="29"/>
      <c r="N30" s="29"/>
      <c r="O30" s="29">
        <v>300000</v>
      </c>
      <c r="P30" s="29"/>
      <c r="Q30" s="29"/>
      <c r="R30" s="25"/>
      <c r="S30" s="29">
        <v>100000</v>
      </c>
      <c r="T30" s="25"/>
      <c r="U30" s="25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14">
        <f t="shared" si="34"/>
        <v>1040000</v>
      </c>
      <c r="BB30" s="6"/>
    </row>
    <row r="31" spans="1:54" x14ac:dyDescent="0.25">
      <c r="A31" s="6" t="s">
        <v>27</v>
      </c>
      <c r="B31" s="14"/>
      <c r="C31" s="14"/>
      <c r="D31" s="25"/>
      <c r="E31" s="29"/>
      <c r="F31" s="14"/>
      <c r="G31" s="29"/>
      <c r="H31" s="29"/>
      <c r="I31" s="38"/>
      <c r="J31" s="38"/>
      <c r="K31" s="38"/>
      <c r="L31" s="38"/>
      <c r="M31" s="29"/>
      <c r="N31" s="29"/>
      <c r="O31" s="29"/>
      <c r="P31" s="29"/>
      <c r="Q31" s="29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14">
        <f t="shared" si="34"/>
        <v>0</v>
      </c>
      <c r="BB31" s="6" t="s">
        <v>27</v>
      </c>
    </row>
    <row r="32" spans="1:54" x14ac:dyDescent="0.25">
      <c r="A32" s="6" t="s">
        <v>28</v>
      </c>
      <c r="B32" s="14"/>
      <c r="C32" s="14"/>
      <c r="D32" s="25"/>
      <c r="E32" s="29"/>
      <c r="F32" s="14"/>
      <c r="G32" s="29"/>
      <c r="H32" s="29"/>
      <c r="I32" s="38"/>
      <c r="J32" s="38"/>
      <c r="K32" s="38"/>
      <c r="L32" s="38"/>
      <c r="M32" s="29"/>
      <c r="N32" s="29"/>
      <c r="O32" s="29"/>
      <c r="P32" s="29"/>
      <c r="Q32" s="29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14">
        <f t="shared" si="34"/>
        <v>0</v>
      </c>
      <c r="BB32" s="6" t="s">
        <v>28</v>
      </c>
    </row>
    <row r="33" spans="1:54" x14ac:dyDescent="0.25">
      <c r="A33" s="6" t="s">
        <v>45</v>
      </c>
      <c r="B33" s="14"/>
      <c r="C33" s="14"/>
      <c r="D33" s="25"/>
      <c r="E33" s="29"/>
      <c r="F33" s="14"/>
      <c r="G33" s="29"/>
      <c r="H33" s="29"/>
      <c r="I33" s="38"/>
      <c r="J33" s="38"/>
      <c r="K33" s="38"/>
      <c r="L33" s="38"/>
      <c r="M33" s="29"/>
      <c r="N33" s="29"/>
      <c r="O33" s="29"/>
      <c r="P33" s="29"/>
      <c r="Q33" s="29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14">
        <f t="shared" si="34"/>
        <v>0</v>
      </c>
      <c r="BB33" s="6" t="s">
        <v>51</v>
      </c>
    </row>
    <row r="34" spans="1:54" x14ac:dyDescent="0.25">
      <c r="A34" s="6" t="s">
        <v>69</v>
      </c>
      <c r="B34" s="14"/>
      <c r="C34" s="14"/>
      <c r="D34" s="25"/>
      <c r="E34" s="29"/>
      <c r="F34" s="14"/>
      <c r="G34" s="29"/>
      <c r="H34" s="29"/>
      <c r="I34" s="38"/>
      <c r="J34" s="38"/>
      <c r="K34" s="38"/>
      <c r="L34" s="38"/>
      <c r="M34" s="29"/>
      <c r="N34" s="29"/>
      <c r="O34" s="29"/>
      <c r="P34" s="29"/>
      <c r="Q34" s="29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14">
        <f t="shared" si="34"/>
        <v>0</v>
      </c>
      <c r="BB34" s="6" t="s">
        <v>69</v>
      </c>
    </row>
    <row r="35" spans="1:54" x14ac:dyDescent="0.25">
      <c r="A35" s="6" t="s">
        <v>90</v>
      </c>
      <c r="B35" s="14"/>
      <c r="C35" s="14"/>
      <c r="D35" s="25"/>
      <c r="E35" s="29"/>
      <c r="F35" s="14"/>
      <c r="G35" s="29"/>
      <c r="H35" s="29"/>
      <c r="I35" s="38"/>
      <c r="J35" s="38"/>
      <c r="K35" s="38"/>
      <c r="L35" s="38"/>
      <c r="M35" s="29"/>
      <c r="N35" s="29"/>
      <c r="O35" s="29"/>
      <c r="P35" s="29"/>
      <c r="Q35" s="29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14">
        <f t="shared" si="34"/>
        <v>0</v>
      </c>
      <c r="BB35" s="6" t="s">
        <v>90</v>
      </c>
    </row>
    <row r="36" spans="1:54" x14ac:dyDescent="0.25">
      <c r="A36" s="6" t="s">
        <v>117</v>
      </c>
      <c r="B36" s="14"/>
      <c r="C36" s="14"/>
      <c r="D36" s="25"/>
      <c r="E36" s="29"/>
      <c r="F36" s="14"/>
      <c r="G36" s="29"/>
      <c r="H36" s="29"/>
      <c r="I36" s="38"/>
      <c r="J36" s="38"/>
      <c r="K36" s="38"/>
      <c r="L36" s="38"/>
      <c r="M36" s="29"/>
      <c r="N36" s="29"/>
      <c r="O36" s="29"/>
      <c r="P36" s="29"/>
      <c r="Q36" s="29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14">
        <f t="shared" si="34"/>
        <v>0</v>
      </c>
      <c r="BB36" s="6" t="s">
        <v>117</v>
      </c>
    </row>
    <row r="37" spans="1:54" x14ac:dyDescent="0.25">
      <c r="A37" s="6" t="s">
        <v>195</v>
      </c>
      <c r="B37" s="14"/>
      <c r="C37" s="14"/>
      <c r="D37" s="25"/>
      <c r="E37" s="29"/>
      <c r="F37" s="14"/>
      <c r="G37" s="29"/>
      <c r="H37" s="29"/>
      <c r="I37" s="38"/>
      <c r="J37" s="38"/>
      <c r="K37" s="38"/>
      <c r="L37" s="38"/>
      <c r="M37" s="29"/>
      <c r="N37" s="29"/>
      <c r="O37" s="29"/>
      <c r="P37" s="29"/>
      <c r="Q37" s="29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14">
        <f t="shared" si="34"/>
        <v>0</v>
      </c>
      <c r="BB37" s="6"/>
    </row>
    <row r="38" spans="1:54" x14ac:dyDescent="0.25">
      <c r="A38" s="6" t="s">
        <v>66</v>
      </c>
      <c r="B38" s="14"/>
      <c r="C38" s="14"/>
      <c r="D38" s="25"/>
      <c r="E38" s="29"/>
      <c r="F38" s="14"/>
      <c r="G38" s="29"/>
      <c r="H38" s="29"/>
      <c r="I38" s="38"/>
      <c r="J38" s="38"/>
      <c r="K38" s="38"/>
      <c r="L38" s="38"/>
      <c r="M38" s="29"/>
      <c r="N38" s="29"/>
      <c r="O38" s="29"/>
      <c r="P38" s="29"/>
      <c r="Q38" s="29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14">
        <f t="shared" si="34"/>
        <v>0</v>
      </c>
      <c r="BB38" s="6" t="s">
        <v>66</v>
      </c>
    </row>
    <row r="39" spans="1:54" x14ac:dyDescent="0.25">
      <c r="A39" s="6" t="s">
        <v>4</v>
      </c>
      <c r="B39" s="14"/>
      <c r="C39" s="14"/>
      <c r="D39" s="25"/>
      <c r="E39" s="29"/>
      <c r="F39" s="14"/>
      <c r="G39" s="29"/>
      <c r="H39" s="29"/>
      <c r="I39" s="38"/>
      <c r="J39" s="38"/>
      <c r="K39" s="38"/>
      <c r="L39" s="38"/>
      <c r="M39" s="29"/>
      <c r="N39" s="29"/>
      <c r="O39" s="29"/>
      <c r="P39" s="29"/>
      <c r="Q39" s="29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14">
        <f t="shared" si="34"/>
        <v>0</v>
      </c>
      <c r="BB39" s="6" t="s">
        <v>4</v>
      </c>
    </row>
    <row r="40" spans="1:54" x14ac:dyDescent="0.25">
      <c r="A40" s="6" t="s">
        <v>6</v>
      </c>
      <c r="B40" s="14">
        <v>100000</v>
      </c>
      <c r="C40" s="14"/>
      <c r="D40" s="25"/>
      <c r="E40" s="29"/>
      <c r="F40" s="14"/>
      <c r="G40" s="29"/>
      <c r="H40" s="49">
        <v>500000</v>
      </c>
      <c r="I40" s="38"/>
      <c r="J40" s="38"/>
      <c r="K40" s="38"/>
      <c r="L40" s="49"/>
      <c r="M40" s="29"/>
      <c r="N40" s="29"/>
      <c r="O40" s="29"/>
      <c r="P40" s="29"/>
      <c r="Q40" s="29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48">
        <v>500000</v>
      </c>
      <c r="BA40" s="14">
        <f t="shared" si="34"/>
        <v>1100000</v>
      </c>
      <c r="BB40" s="6" t="s">
        <v>6</v>
      </c>
    </row>
    <row r="41" spans="1:54" x14ac:dyDescent="0.25">
      <c r="A41" s="6" t="s">
        <v>10</v>
      </c>
      <c r="B41" s="32"/>
      <c r="C41" s="14"/>
      <c r="D41" s="25"/>
      <c r="E41" s="29"/>
      <c r="F41" s="14"/>
      <c r="G41" s="29"/>
      <c r="H41" s="29"/>
      <c r="I41" s="38"/>
      <c r="J41" s="38"/>
      <c r="K41" s="38"/>
      <c r="L41" s="38"/>
      <c r="M41" s="29"/>
      <c r="N41" s="29"/>
      <c r="O41" s="29"/>
      <c r="P41" s="29"/>
      <c r="Q41" s="29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55"/>
      <c r="BA41" s="14">
        <f t="shared" si="34"/>
        <v>0</v>
      </c>
      <c r="BB41" s="6" t="s">
        <v>10</v>
      </c>
    </row>
    <row r="42" spans="1:54" x14ac:dyDescent="0.25">
      <c r="A42" s="6" t="s">
        <v>171</v>
      </c>
      <c r="B42" s="32"/>
      <c r="C42" s="14"/>
      <c r="D42" s="25"/>
      <c r="E42" s="29"/>
      <c r="F42" s="14"/>
      <c r="G42" s="29"/>
      <c r="H42" s="29"/>
      <c r="I42" s="38"/>
      <c r="J42" s="38"/>
      <c r="K42" s="38"/>
      <c r="L42" s="38"/>
      <c r="M42" s="29"/>
      <c r="N42" s="29"/>
      <c r="O42" s="29"/>
      <c r="P42" s="29"/>
      <c r="Q42" s="29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55"/>
      <c r="BA42" s="14">
        <f t="shared" si="34"/>
        <v>0</v>
      </c>
      <c r="BB42" s="6" t="s">
        <v>171</v>
      </c>
    </row>
    <row r="43" spans="1:54" x14ac:dyDescent="0.25">
      <c r="A43" s="6" t="s">
        <v>8</v>
      </c>
      <c r="B43" s="14"/>
      <c r="C43" s="14"/>
      <c r="D43" s="25"/>
      <c r="E43" s="29"/>
      <c r="F43" s="14"/>
      <c r="G43" s="29"/>
      <c r="H43" s="29"/>
      <c r="I43" s="38"/>
      <c r="J43" s="38"/>
      <c r="K43" s="38"/>
      <c r="L43" s="38"/>
      <c r="M43" s="29"/>
      <c r="N43" s="29"/>
      <c r="O43" s="29"/>
      <c r="P43" s="29"/>
      <c r="Q43" s="29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55"/>
      <c r="BA43" s="14">
        <f t="shared" si="34"/>
        <v>0</v>
      </c>
      <c r="BB43" s="6" t="s">
        <v>8</v>
      </c>
    </row>
    <row r="44" spans="1:54" x14ac:dyDescent="0.25">
      <c r="A44" s="6" t="s">
        <v>9</v>
      </c>
      <c r="B44" s="14"/>
      <c r="C44" s="14"/>
      <c r="D44" s="25"/>
      <c r="E44" s="29"/>
      <c r="F44" s="14"/>
      <c r="G44" s="29"/>
      <c r="H44" s="29"/>
      <c r="I44" s="38"/>
      <c r="J44" s="38"/>
      <c r="K44" s="38"/>
      <c r="L44" s="38"/>
      <c r="M44" s="29"/>
      <c r="N44" s="29"/>
      <c r="O44" s="29"/>
      <c r="P44" s="29"/>
      <c r="Q44" s="29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55"/>
      <c r="BA44" s="14">
        <f t="shared" si="34"/>
        <v>0</v>
      </c>
      <c r="BB44" s="6" t="s">
        <v>9</v>
      </c>
    </row>
    <row r="45" spans="1:54" x14ac:dyDescent="0.25">
      <c r="A45" s="6" t="s">
        <v>20</v>
      </c>
      <c r="B45" s="29"/>
      <c r="C45" s="14">
        <v>37722.75</v>
      </c>
      <c r="D45" s="29">
        <v>99180</v>
      </c>
      <c r="E45" s="29"/>
      <c r="F45" s="14"/>
      <c r="G45" s="29"/>
      <c r="H45" s="29"/>
      <c r="I45" s="38"/>
      <c r="J45" s="38"/>
      <c r="K45" s="38"/>
      <c r="L45" s="38"/>
      <c r="M45" s="29"/>
      <c r="N45" s="29"/>
      <c r="O45" s="29"/>
      <c r="P45" s="29"/>
      <c r="Q45" s="29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55"/>
      <c r="BA45" s="14">
        <f t="shared" si="34"/>
        <v>136902.75</v>
      </c>
      <c r="BB45" s="6" t="s">
        <v>20</v>
      </c>
    </row>
    <row r="46" spans="1:54" x14ac:dyDescent="0.25">
      <c r="A46" s="6" t="s">
        <v>41</v>
      </c>
      <c r="B46" s="14"/>
      <c r="C46" s="29"/>
      <c r="D46" s="25"/>
      <c r="E46" s="29"/>
      <c r="F46" s="29"/>
      <c r="G46" s="29"/>
      <c r="H46" s="29"/>
      <c r="I46" s="38"/>
      <c r="J46" s="38"/>
      <c r="K46" s="38"/>
      <c r="L46" s="38"/>
      <c r="M46" s="29"/>
      <c r="N46" s="29"/>
      <c r="O46" s="29"/>
      <c r="P46" s="29"/>
      <c r="Q46" s="29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9"/>
      <c r="AZ46" s="48"/>
      <c r="BA46" s="14">
        <f t="shared" si="34"/>
        <v>0</v>
      </c>
      <c r="BB46" s="6" t="s">
        <v>41</v>
      </c>
    </row>
    <row r="47" spans="1:54" x14ac:dyDescent="0.25">
      <c r="A47" s="6" t="s">
        <v>58</v>
      </c>
      <c r="B47" s="14"/>
      <c r="C47" s="29"/>
      <c r="D47" s="25"/>
      <c r="E47" s="29"/>
      <c r="F47" s="29"/>
      <c r="G47" s="29"/>
      <c r="H47" s="29"/>
      <c r="I47" s="38"/>
      <c r="J47" s="38"/>
      <c r="K47" s="38"/>
      <c r="L47" s="38"/>
      <c r="M47" s="29"/>
      <c r="N47" s="29"/>
      <c r="O47" s="29"/>
      <c r="P47" s="29"/>
      <c r="Q47" s="29"/>
      <c r="R47" s="25"/>
      <c r="S47" s="25"/>
      <c r="T47" s="25"/>
      <c r="U47" s="25"/>
      <c r="V47" s="29"/>
      <c r="W47" s="29">
        <f t="shared" ref="W47:AX47" si="40">W8*0.75</f>
        <v>121950</v>
      </c>
      <c r="X47" s="29">
        <f t="shared" si="40"/>
        <v>72600</v>
      </c>
      <c r="Y47" s="29">
        <f t="shared" si="40"/>
        <v>34650</v>
      </c>
      <c r="Z47" s="29">
        <f t="shared" si="40"/>
        <v>39975</v>
      </c>
      <c r="AA47" s="29">
        <f t="shared" si="40"/>
        <v>43875</v>
      </c>
      <c r="AB47" s="29">
        <f t="shared" si="40"/>
        <v>10125</v>
      </c>
      <c r="AC47" s="29">
        <f t="shared" si="40"/>
        <v>19425</v>
      </c>
      <c r="AD47" s="29">
        <f t="shared" si="40"/>
        <v>13350</v>
      </c>
      <c r="AE47" s="29">
        <f t="shared" si="40"/>
        <v>10350</v>
      </c>
      <c r="AF47" s="29">
        <f t="shared" ref="AF47" si="41">AF8*0.75</f>
        <v>7125</v>
      </c>
      <c r="AG47" s="29">
        <f t="shared" si="40"/>
        <v>34350</v>
      </c>
      <c r="AH47" s="29">
        <f t="shared" si="40"/>
        <v>30525</v>
      </c>
      <c r="AI47" s="29">
        <f t="shared" si="40"/>
        <v>24450</v>
      </c>
      <c r="AJ47" s="29">
        <f t="shared" si="40"/>
        <v>11700</v>
      </c>
      <c r="AK47" s="29">
        <f t="shared" si="40"/>
        <v>10425</v>
      </c>
      <c r="AL47" s="29">
        <f t="shared" si="40"/>
        <v>6675</v>
      </c>
      <c r="AM47" s="29">
        <f t="shared" ref="AM47" si="42">AM8*0.75</f>
        <v>32925</v>
      </c>
      <c r="AN47" s="29">
        <f t="shared" si="40"/>
        <v>52875</v>
      </c>
      <c r="AO47" s="29">
        <f t="shared" si="40"/>
        <v>27150</v>
      </c>
      <c r="AP47" s="29">
        <f t="shared" si="40"/>
        <v>40500</v>
      </c>
      <c r="AQ47" s="29">
        <f t="shared" si="40"/>
        <v>25875</v>
      </c>
      <c r="AR47" s="29">
        <f t="shared" si="40"/>
        <v>14100</v>
      </c>
      <c r="AS47" s="29">
        <f t="shared" ref="AS47" si="43">AS8*0.75</f>
        <v>58725</v>
      </c>
      <c r="AT47" s="29">
        <f t="shared" si="40"/>
        <v>44325</v>
      </c>
      <c r="AU47" s="29">
        <f t="shared" si="40"/>
        <v>37200</v>
      </c>
      <c r="AV47" s="29">
        <f t="shared" si="40"/>
        <v>5700</v>
      </c>
      <c r="AW47" s="29">
        <f t="shared" ref="AW47" si="44">AW8*0.75</f>
        <v>21750</v>
      </c>
      <c r="AX47" s="29">
        <f t="shared" si="40"/>
        <v>77850</v>
      </c>
      <c r="AY47" s="25"/>
      <c r="AZ47" s="25"/>
      <c r="BA47" s="14">
        <f t="shared" si="34"/>
        <v>930525</v>
      </c>
      <c r="BB47" s="6" t="s">
        <v>61</v>
      </c>
    </row>
    <row r="48" spans="1:54" ht="29.85" customHeight="1" x14ac:dyDescent="0.25">
      <c r="A48" s="6" t="s">
        <v>56</v>
      </c>
      <c r="B48" s="48"/>
      <c r="C48" s="14"/>
      <c r="D48" s="37"/>
      <c r="E48" s="14"/>
      <c r="F48" s="14"/>
      <c r="G48" s="14"/>
      <c r="H48" s="14">
        <v>4375000</v>
      </c>
      <c r="I48" s="38"/>
      <c r="J48" s="38"/>
      <c r="K48" s="38"/>
      <c r="L48" s="38"/>
      <c r="M48" s="37">
        <v>100000</v>
      </c>
      <c r="N48" s="37"/>
      <c r="O48" s="37"/>
      <c r="P48" s="4"/>
      <c r="Q48" s="4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>
        <v>230000</v>
      </c>
      <c r="BA48" s="14">
        <f t="shared" si="34"/>
        <v>4705000</v>
      </c>
      <c r="BB48" s="14" t="s">
        <v>56</v>
      </c>
    </row>
    <row r="50" spans="1:1" x14ac:dyDescent="0.25">
      <c r="A50" s="22" t="s">
        <v>184</v>
      </c>
    </row>
    <row r="52" spans="1:1" x14ac:dyDescent="0.25">
      <c r="A52" s="23" t="s">
        <v>52</v>
      </c>
    </row>
    <row r="53" spans="1:1" x14ac:dyDescent="0.25">
      <c r="A53" s="17" t="s">
        <v>53</v>
      </c>
    </row>
    <row r="54" spans="1:1" x14ac:dyDescent="0.25">
      <c r="A54" s="17" t="s">
        <v>54</v>
      </c>
    </row>
    <row r="55" spans="1:1" x14ac:dyDescent="0.25">
      <c r="A55" s="17" t="s">
        <v>80</v>
      </c>
    </row>
  </sheetData>
  <sheetProtection selectLockedCells="1" selectUnlockedCells="1"/>
  <phoneticPr fontId="14" type="noConversion"/>
  <printOptions horizontalCentered="1"/>
  <pageMargins left="0.7" right="0.7" top="0.75" bottom="0.75" header="0.3" footer="0.3"/>
  <pageSetup paperSize="3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1"/>
  <sheetViews>
    <sheetView topLeftCell="D1" zoomScale="75" zoomScaleNormal="75" workbookViewId="0">
      <selection activeCell="L4" sqref="L4:P4"/>
    </sheetView>
  </sheetViews>
  <sheetFormatPr defaultRowHeight="15" x14ac:dyDescent="0.25"/>
  <cols>
    <col min="1" max="1" width="19.42578125" customWidth="1"/>
    <col min="2" max="2" width="15.85546875" customWidth="1"/>
    <col min="3" max="4" width="16" customWidth="1"/>
    <col min="5" max="11" width="15.85546875" customWidth="1"/>
    <col min="12" max="12" width="15.140625" customWidth="1"/>
    <col min="13" max="13" width="15.85546875" customWidth="1"/>
    <col min="14" max="16" width="16.5703125" customWidth="1"/>
    <col min="17" max="17" width="12.140625" customWidth="1"/>
    <col min="22" max="22" width="13.85546875" customWidth="1"/>
  </cols>
  <sheetData>
    <row r="1" spans="1:22" ht="18.75" x14ac:dyDescent="0.3">
      <c r="A1" s="7" t="s">
        <v>14</v>
      </c>
    </row>
    <row r="2" spans="1:22" ht="18.75" x14ac:dyDescent="0.3">
      <c r="A2" s="7"/>
    </row>
    <row r="3" spans="1:22" ht="15.75" thickBot="1" x14ac:dyDescent="0.3"/>
    <row r="4" spans="1:22" x14ac:dyDescent="0.25">
      <c r="A4" s="3" t="s">
        <v>17</v>
      </c>
      <c r="B4" s="124" t="s">
        <v>182</v>
      </c>
      <c r="C4" s="125"/>
      <c r="D4" s="125"/>
      <c r="E4" s="125"/>
      <c r="F4" s="126"/>
      <c r="G4" s="124" t="s">
        <v>183</v>
      </c>
      <c r="H4" s="125"/>
      <c r="I4" s="125"/>
      <c r="J4" s="125"/>
      <c r="K4" s="126"/>
      <c r="L4" s="121" t="s">
        <v>181</v>
      </c>
      <c r="M4" s="122"/>
      <c r="N4" s="122"/>
      <c r="O4" s="122"/>
      <c r="P4" s="123"/>
    </row>
    <row r="5" spans="1:22" x14ac:dyDescent="0.25">
      <c r="A5" s="66" t="s">
        <v>187</v>
      </c>
      <c r="B5" s="74"/>
      <c r="C5" s="24"/>
      <c r="D5" s="24"/>
      <c r="E5" s="24"/>
      <c r="F5" s="75"/>
      <c r="G5" s="74"/>
      <c r="H5" s="24"/>
      <c r="I5" s="24"/>
      <c r="J5" s="24"/>
      <c r="K5" s="75"/>
      <c r="L5" s="74"/>
      <c r="M5" s="24"/>
      <c r="N5" s="24"/>
      <c r="O5" s="24"/>
      <c r="P5" s="75"/>
      <c r="Q5" s="71"/>
    </row>
    <row r="6" spans="1:22" ht="63" customHeight="1" x14ac:dyDescent="0.25">
      <c r="A6" s="67" t="s">
        <v>11</v>
      </c>
      <c r="B6" s="96" t="s">
        <v>0</v>
      </c>
      <c r="C6" s="10" t="s">
        <v>188</v>
      </c>
      <c r="D6" s="40" t="s">
        <v>179</v>
      </c>
      <c r="E6" s="40" t="s">
        <v>127</v>
      </c>
      <c r="F6" s="97" t="s">
        <v>130</v>
      </c>
      <c r="G6" s="107" t="s">
        <v>100</v>
      </c>
      <c r="H6" s="40" t="s">
        <v>176</v>
      </c>
      <c r="I6" s="40" t="s">
        <v>65</v>
      </c>
      <c r="J6" s="40" t="s">
        <v>175</v>
      </c>
      <c r="K6" s="115" t="s">
        <v>203</v>
      </c>
      <c r="L6" s="113" t="s">
        <v>96</v>
      </c>
      <c r="M6" s="40" t="s">
        <v>101</v>
      </c>
      <c r="N6" s="57" t="s">
        <v>99</v>
      </c>
      <c r="O6" s="57" t="s">
        <v>98</v>
      </c>
      <c r="P6" s="114" t="s">
        <v>102</v>
      </c>
      <c r="Q6" s="112" t="s">
        <v>12</v>
      </c>
      <c r="R6" s="11"/>
      <c r="S6" s="11"/>
      <c r="T6" s="11"/>
    </row>
    <row r="7" spans="1:22" x14ac:dyDescent="0.25">
      <c r="A7" s="69">
        <v>2022</v>
      </c>
      <c r="B7" s="98">
        <v>20000</v>
      </c>
      <c r="C7" s="14">
        <v>10000</v>
      </c>
      <c r="D7" s="48">
        <v>20000</v>
      </c>
      <c r="E7" s="29">
        <v>30000</v>
      </c>
      <c r="F7" s="99"/>
      <c r="G7" s="98"/>
      <c r="H7" s="29"/>
      <c r="I7" s="29"/>
      <c r="J7" s="29"/>
      <c r="K7" s="100"/>
      <c r="L7" s="98"/>
      <c r="M7" s="29"/>
      <c r="N7" s="14"/>
      <c r="O7" s="14"/>
      <c r="P7" s="81"/>
      <c r="Q7" s="72">
        <f t="shared" ref="Q7:Q14" si="0">SUM(B7:P7)</f>
        <v>80000</v>
      </c>
      <c r="R7" s="12"/>
      <c r="S7" s="12"/>
      <c r="T7" s="12"/>
    </row>
    <row r="8" spans="1:22" x14ac:dyDescent="0.25">
      <c r="A8" s="69">
        <v>2023</v>
      </c>
      <c r="B8" s="98">
        <v>20000</v>
      </c>
      <c r="C8" s="14">
        <v>10000</v>
      </c>
      <c r="D8" s="29"/>
      <c r="E8" s="29">
        <v>50000</v>
      </c>
      <c r="F8" s="99"/>
      <c r="G8" s="98"/>
      <c r="H8" s="29"/>
      <c r="I8" s="29"/>
      <c r="J8" s="29">
        <v>450000</v>
      </c>
      <c r="K8" s="100"/>
      <c r="L8" s="98"/>
      <c r="M8" s="29"/>
      <c r="N8" s="14"/>
      <c r="O8" s="14"/>
      <c r="P8" s="81"/>
      <c r="Q8" s="72">
        <f t="shared" si="0"/>
        <v>530000</v>
      </c>
      <c r="R8" s="12"/>
      <c r="S8" s="12"/>
      <c r="T8" s="12"/>
    </row>
    <row r="9" spans="1:22" ht="17.25" customHeight="1" x14ac:dyDescent="0.25">
      <c r="A9" s="69">
        <v>2024</v>
      </c>
      <c r="B9" s="80">
        <v>20000</v>
      </c>
      <c r="C9" s="14">
        <v>10000</v>
      </c>
      <c r="D9" s="29"/>
      <c r="E9" s="29"/>
      <c r="F9" s="99"/>
      <c r="G9" s="98"/>
      <c r="H9" s="29"/>
      <c r="I9" s="29"/>
      <c r="J9" s="29">
        <v>150000</v>
      </c>
      <c r="K9" s="100"/>
      <c r="L9" s="98"/>
      <c r="M9" s="29"/>
      <c r="N9" s="14"/>
      <c r="O9" s="14"/>
      <c r="P9" s="81"/>
      <c r="Q9" s="72">
        <f t="shared" si="0"/>
        <v>180000</v>
      </c>
      <c r="R9" s="12"/>
      <c r="S9" s="12"/>
      <c r="T9" s="12"/>
      <c r="V9" s="56"/>
    </row>
    <row r="10" spans="1:22" x14ac:dyDescent="0.25">
      <c r="A10" s="69">
        <v>2025</v>
      </c>
      <c r="B10" s="80">
        <v>20000</v>
      </c>
      <c r="C10" s="14">
        <v>10000</v>
      </c>
      <c r="D10" s="29"/>
      <c r="E10" s="29">
        <v>50000</v>
      </c>
      <c r="F10" s="99"/>
      <c r="G10" s="98"/>
      <c r="H10" s="29">
        <v>15000</v>
      </c>
      <c r="I10" s="29">
        <v>30000</v>
      </c>
      <c r="J10" s="29"/>
      <c r="K10" s="100"/>
      <c r="L10" s="98"/>
      <c r="M10" s="29"/>
      <c r="N10" s="14"/>
      <c r="O10" s="14"/>
      <c r="P10" s="81"/>
      <c r="Q10" s="72">
        <f t="shared" si="0"/>
        <v>125000</v>
      </c>
      <c r="R10" s="12"/>
      <c r="S10" s="12"/>
      <c r="T10" s="12"/>
      <c r="V10" s="29"/>
    </row>
    <row r="11" spans="1:22" x14ac:dyDescent="0.25">
      <c r="A11" s="69">
        <v>2026</v>
      </c>
      <c r="B11" s="80">
        <v>20000</v>
      </c>
      <c r="C11" s="14">
        <v>10000</v>
      </c>
      <c r="D11" s="29"/>
      <c r="E11" s="29">
        <v>50000</v>
      </c>
      <c r="F11" s="99"/>
      <c r="G11" s="98"/>
      <c r="H11" s="29">
        <v>100000</v>
      </c>
      <c r="I11" s="48">
        <v>100000</v>
      </c>
      <c r="J11" s="48"/>
      <c r="K11" s="116"/>
      <c r="L11" s="98"/>
      <c r="M11" s="29"/>
      <c r="N11" s="14"/>
      <c r="O11" s="14"/>
      <c r="P11" s="81"/>
      <c r="Q11" s="72">
        <f t="shared" si="0"/>
        <v>280000</v>
      </c>
      <c r="R11" s="12"/>
      <c r="S11" s="12"/>
      <c r="T11" s="12"/>
      <c r="V11" s="25"/>
    </row>
    <row r="12" spans="1:22" x14ac:dyDescent="0.25">
      <c r="A12" s="69">
        <v>2027</v>
      </c>
      <c r="B12" s="80">
        <v>20000</v>
      </c>
      <c r="C12" s="14">
        <v>10000</v>
      </c>
      <c r="D12" s="29"/>
      <c r="E12" s="29">
        <v>50000</v>
      </c>
      <c r="F12" s="100"/>
      <c r="G12" s="98"/>
      <c r="H12" s="48"/>
      <c r="I12" s="48"/>
      <c r="J12" s="48"/>
      <c r="K12" s="116"/>
      <c r="L12" s="98"/>
      <c r="M12" s="29"/>
      <c r="N12" s="14"/>
      <c r="O12" s="14"/>
      <c r="P12" s="81"/>
      <c r="Q12" s="72">
        <f t="shared" si="0"/>
        <v>80000</v>
      </c>
      <c r="R12" s="12"/>
      <c r="S12" s="12"/>
      <c r="T12" s="12"/>
      <c r="V12" s="25"/>
    </row>
    <row r="13" spans="1:22" x14ac:dyDescent="0.25">
      <c r="A13" s="69">
        <v>2028</v>
      </c>
      <c r="B13" s="80">
        <v>20000</v>
      </c>
      <c r="C13" s="14">
        <v>10000</v>
      </c>
      <c r="D13" s="29"/>
      <c r="E13" s="29">
        <v>50000</v>
      </c>
      <c r="F13" s="100"/>
      <c r="G13" s="98"/>
      <c r="H13" s="48"/>
      <c r="I13" s="48"/>
      <c r="J13" s="48"/>
      <c r="K13" s="116"/>
      <c r="L13" s="98"/>
      <c r="M13" s="29"/>
      <c r="N13" s="14"/>
      <c r="O13" s="14"/>
      <c r="P13" s="81"/>
      <c r="Q13" s="72">
        <f t="shared" si="0"/>
        <v>80000</v>
      </c>
      <c r="R13" s="12"/>
      <c r="S13" s="12"/>
      <c r="T13" s="12"/>
    </row>
    <row r="14" spans="1:22" x14ac:dyDescent="0.25">
      <c r="A14" s="69" t="s">
        <v>13</v>
      </c>
      <c r="B14" s="98">
        <f>SUM(B7:B13)</f>
        <v>140000</v>
      </c>
      <c r="C14" s="29">
        <f t="shared" ref="C14:P14" si="1">SUM(C7:C13)</f>
        <v>70000</v>
      </c>
      <c r="D14" s="29">
        <f t="shared" si="1"/>
        <v>20000</v>
      </c>
      <c r="E14" s="29">
        <f t="shared" si="1"/>
        <v>280000</v>
      </c>
      <c r="F14" s="100">
        <f t="shared" si="1"/>
        <v>0</v>
      </c>
      <c r="G14" s="98">
        <f t="shared" si="1"/>
        <v>0</v>
      </c>
      <c r="H14" s="29">
        <f t="shared" si="1"/>
        <v>115000</v>
      </c>
      <c r="I14" s="29">
        <f t="shared" si="1"/>
        <v>130000</v>
      </c>
      <c r="J14" s="29">
        <f t="shared" si="1"/>
        <v>600000</v>
      </c>
      <c r="K14" s="100"/>
      <c r="L14" s="98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100">
        <f t="shared" si="1"/>
        <v>0</v>
      </c>
      <c r="Q14" s="72">
        <f t="shared" si="0"/>
        <v>1355000</v>
      </c>
      <c r="R14" s="12"/>
      <c r="S14" s="12"/>
      <c r="T14" s="12"/>
    </row>
    <row r="15" spans="1:22" x14ac:dyDescent="0.25">
      <c r="A15" s="70" t="s">
        <v>16</v>
      </c>
      <c r="B15" s="101"/>
      <c r="C15" s="30"/>
      <c r="D15" s="35"/>
      <c r="E15" s="35"/>
      <c r="F15" s="102"/>
      <c r="G15" s="108"/>
      <c r="H15" s="35"/>
      <c r="I15" s="35"/>
      <c r="J15" s="35"/>
      <c r="K15" s="102"/>
      <c r="L15" s="108"/>
      <c r="M15" s="35"/>
      <c r="N15" s="30"/>
      <c r="O15" s="30"/>
      <c r="P15" s="84"/>
      <c r="Q15" s="73"/>
      <c r="S15" s="13"/>
      <c r="T15" s="13"/>
    </row>
    <row r="16" spans="1:22" x14ac:dyDescent="0.25">
      <c r="A16" s="95" t="s">
        <v>25</v>
      </c>
      <c r="B16" s="98">
        <v>20000</v>
      </c>
      <c r="C16" s="14">
        <v>10000</v>
      </c>
      <c r="D16" s="29">
        <v>20000</v>
      </c>
      <c r="E16" s="29"/>
      <c r="F16" s="100"/>
      <c r="G16" s="98"/>
      <c r="H16" s="29"/>
      <c r="I16" s="29"/>
      <c r="J16" s="29"/>
      <c r="K16" s="100"/>
      <c r="L16" s="98"/>
      <c r="M16" s="29"/>
      <c r="N16" s="14"/>
      <c r="O16" s="14"/>
      <c r="P16" s="81"/>
      <c r="Q16" s="72">
        <f t="shared" ref="Q16:Q38" si="2">SUM(B16:P16)</f>
        <v>50000</v>
      </c>
      <c r="R16" s="12"/>
      <c r="S16" s="12"/>
      <c r="T16" s="12"/>
    </row>
    <row r="17" spans="1:20" x14ac:dyDescent="0.25">
      <c r="A17" s="95" t="s">
        <v>26</v>
      </c>
      <c r="B17" s="98">
        <v>20000</v>
      </c>
      <c r="C17" s="14">
        <v>10000</v>
      </c>
      <c r="D17" s="29"/>
      <c r="E17" s="29">
        <v>20000</v>
      </c>
      <c r="F17" s="100"/>
      <c r="G17" s="98"/>
      <c r="H17" s="29"/>
      <c r="I17" s="29"/>
      <c r="J17" s="29"/>
      <c r="K17" s="100"/>
      <c r="L17" s="98"/>
      <c r="M17" s="29"/>
      <c r="N17" s="14"/>
      <c r="O17" s="14"/>
      <c r="P17" s="81"/>
      <c r="Q17" s="72">
        <f t="shared" si="2"/>
        <v>50000</v>
      </c>
      <c r="R17" s="12"/>
      <c r="S17" s="12"/>
      <c r="T17" s="12"/>
    </row>
    <row r="18" spans="1:20" x14ac:dyDescent="0.25">
      <c r="A18" s="95" t="s">
        <v>43</v>
      </c>
      <c r="B18" s="98">
        <v>20000</v>
      </c>
      <c r="C18" s="14">
        <v>10000</v>
      </c>
      <c r="D18" s="29"/>
      <c r="E18" s="29"/>
      <c r="F18" s="100"/>
      <c r="G18" s="98"/>
      <c r="H18" s="29"/>
      <c r="I18" s="29"/>
      <c r="J18" s="29">
        <v>20000</v>
      </c>
      <c r="K18" s="100"/>
      <c r="L18" s="98"/>
      <c r="M18" s="29"/>
      <c r="N18" s="14"/>
      <c r="O18" s="14"/>
      <c r="P18" s="81"/>
      <c r="Q18" s="72">
        <f t="shared" si="2"/>
        <v>50000</v>
      </c>
      <c r="R18" s="12"/>
      <c r="S18" s="12"/>
      <c r="T18" s="12"/>
    </row>
    <row r="19" spans="1:20" x14ac:dyDescent="0.25">
      <c r="A19" s="95" t="s">
        <v>63</v>
      </c>
      <c r="B19" s="98">
        <v>20000</v>
      </c>
      <c r="C19" s="14">
        <v>10000</v>
      </c>
      <c r="D19" s="29"/>
      <c r="E19" s="29">
        <v>20000</v>
      </c>
      <c r="F19" s="100"/>
      <c r="G19" s="98"/>
      <c r="H19" s="29"/>
      <c r="I19" s="29"/>
      <c r="J19" s="29"/>
      <c r="K19" s="100"/>
      <c r="L19" s="98"/>
      <c r="M19" s="29"/>
      <c r="N19" s="14"/>
      <c r="O19" s="14"/>
      <c r="P19" s="81"/>
      <c r="Q19" s="72">
        <f t="shared" si="2"/>
        <v>50000</v>
      </c>
      <c r="R19" s="12"/>
      <c r="S19" s="12"/>
      <c r="T19" s="13"/>
    </row>
    <row r="20" spans="1:20" x14ac:dyDescent="0.25">
      <c r="A20" s="95" t="s">
        <v>89</v>
      </c>
      <c r="B20" s="98">
        <v>20000</v>
      </c>
      <c r="C20" s="14">
        <v>10000</v>
      </c>
      <c r="D20" s="29"/>
      <c r="E20" s="29">
        <v>20000</v>
      </c>
      <c r="F20" s="100"/>
      <c r="G20" s="98"/>
      <c r="H20" s="29"/>
      <c r="I20" s="29"/>
      <c r="J20" s="29"/>
      <c r="K20" s="100"/>
      <c r="L20" s="98"/>
      <c r="M20" s="29"/>
      <c r="N20" s="14"/>
      <c r="O20" s="14"/>
      <c r="P20" s="81"/>
      <c r="Q20" s="72">
        <f t="shared" si="2"/>
        <v>50000</v>
      </c>
      <c r="R20" s="12"/>
      <c r="S20" s="12"/>
      <c r="T20" s="13"/>
    </row>
    <row r="21" spans="1:20" x14ac:dyDescent="0.25">
      <c r="A21" s="95" t="s">
        <v>116</v>
      </c>
      <c r="B21" s="98">
        <v>20000</v>
      </c>
      <c r="C21" s="14">
        <v>10000</v>
      </c>
      <c r="D21" s="29"/>
      <c r="E21" s="29">
        <v>20000</v>
      </c>
      <c r="F21" s="100"/>
      <c r="G21" s="98"/>
      <c r="H21" s="29"/>
      <c r="I21" s="29"/>
      <c r="J21" s="29"/>
      <c r="K21" s="100"/>
      <c r="L21" s="98"/>
      <c r="M21" s="29"/>
      <c r="N21" s="14"/>
      <c r="O21" s="14"/>
      <c r="P21" s="81"/>
      <c r="Q21" s="72">
        <f t="shared" si="2"/>
        <v>50000</v>
      </c>
      <c r="R21" s="12"/>
      <c r="S21" s="12"/>
      <c r="T21" s="13"/>
    </row>
    <row r="22" spans="1:20" x14ac:dyDescent="0.25">
      <c r="A22" s="95" t="s">
        <v>177</v>
      </c>
      <c r="B22" s="98">
        <v>20000</v>
      </c>
      <c r="C22" s="29">
        <v>10000</v>
      </c>
      <c r="D22" s="29"/>
      <c r="E22" s="29">
        <v>20000</v>
      </c>
      <c r="F22" s="100"/>
      <c r="G22" s="98"/>
      <c r="H22" s="29"/>
      <c r="I22" s="29"/>
      <c r="J22" s="29"/>
      <c r="K22" s="100"/>
      <c r="L22" s="98"/>
      <c r="M22" s="29"/>
      <c r="N22" s="14"/>
      <c r="O22" s="14"/>
      <c r="P22" s="81"/>
      <c r="Q22" s="72">
        <f t="shared" si="2"/>
        <v>50000</v>
      </c>
    </row>
    <row r="23" spans="1:20" x14ac:dyDescent="0.25">
      <c r="A23" s="95" t="s">
        <v>29</v>
      </c>
      <c r="B23" s="103"/>
      <c r="C23" s="29"/>
      <c r="D23" s="29"/>
      <c r="E23" s="29">
        <v>30000</v>
      </c>
      <c r="F23" s="100"/>
      <c r="G23" s="98"/>
      <c r="H23" s="29"/>
      <c r="I23" s="29"/>
      <c r="J23" s="29"/>
      <c r="K23" s="100"/>
      <c r="L23" s="98"/>
      <c r="M23" s="29"/>
      <c r="N23" s="14"/>
      <c r="O23" s="14"/>
      <c r="P23" s="81"/>
      <c r="Q23" s="72">
        <f t="shared" si="2"/>
        <v>30000</v>
      </c>
    </row>
    <row r="24" spans="1:20" x14ac:dyDescent="0.25">
      <c r="A24" s="95" t="s">
        <v>30</v>
      </c>
      <c r="B24" s="103"/>
      <c r="C24" s="29"/>
      <c r="D24" s="29"/>
      <c r="E24" s="29">
        <v>30000</v>
      </c>
      <c r="F24" s="100"/>
      <c r="G24" s="98"/>
      <c r="H24" s="29"/>
      <c r="I24" s="29"/>
      <c r="J24" s="29"/>
      <c r="K24" s="100"/>
      <c r="L24" s="98"/>
      <c r="M24" s="29"/>
      <c r="N24" s="14"/>
      <c r="O24" s="14"/>
      <c r="P24" s="81"/>
      <c r="Q24" s="72">
        <f t="shared" si="2"/>
        <v>30000</v>
      </c>
    </row>
    <row r="25" spans="1:20" x14ac:dyDescent="0.25">
      <c r="A25" s="95" t="s">
        <v>46</v>
      </c>
      <c r="B25" s="103"/>
      <c r="C25" s="29"/>
      <c r="D25" s="29"/>
      <c r="E25" s="29"/>
      <c r="F25" s="100"/>
      <c r="G25" s="98"/>
      <c r="H25" s="29"/>
      <c r="I25" s="29"/>
      <c r="J25" s="29">
        <v>30000</v>
      </c>
      <c r="K25" s="100"/>
      <c r="L25" s="98"/>
      <c r="M25" s="29"/>
      <c r="N25" s="14"/>
      <c r="O25" s="14"/>
      <c r="P25" s="81"/>
      <c r="Q25" s="72">
        <f t="shared" si="2"/>
        <v>30000</v>
      </c>
    </row>
    <row r="26" spans="1:20" x14ac:dyDescent="0.25">
      <c r="A26" s="95" t="s">
        <v>64</v>
      </c>
      <c r="B26" s="103"/>
      <c r="C26" s="29"/>
      <c r="D26" s="29"/>
      <c r="E26" s="29">
        <v>30000</v>
      </c>
      <c r="F26" s="100"/>
      <c r="G26" s="98"/>
      <c r="H26" s="29"/>
      <c r="I26" s="29"/>
      <c r="J26" s="29"/>
      <c r="K26" s="100"/>
      <c r="L26" s="98"/>
      <c r="M26" s="29"/>
      <c r="N26" s="14"/>
      <c r="O26" s="14"/>
      <c r="P26" s="81"/>
      <c r="Q26" s="72">
        <f t="shared" si="2"/>
        <v>30000</v>
      </c>
    </row>
    <row r="27" spans="1:20" x14ac:dyDescent="0.25">
      <c r="A27" s="95" t="s">
        <v>91</v>
      </c>
      <c r="B27" s="103"/>
      <c r="C27" s="29"/>
      <c r="D27" s="29"/>
      <c r="E27" s="29">
        <v>30000</v>
      </c>
      <c r="F27" s="100"/>
      <c r="G27" s="98"/>
      <c r="H27" s="29"/>
      <c r="I27" s="29"/>
      <c r="J27" s="29"/>
      <c r="K27" s="100"/>
      <c r="L27" s="98"/>
      <c r="M27" s="29"/>
      <c r="N27" s="14"/>
      <c r="O27" s="14"/>
      <c r="P27" s="81"/>
      <c r="Q27" s="72">
        <f t="shared" si="2"/>
        <v>30000</v>
      </c>
    </row>
    <row r="28" spans="1:20" x14ac:dyDescent="0.25">
      <c r="A28" s="95" t="s">
        <v>115</v>
      </c>
      <c r="B28" s="103"/>
      <c r="C28" s="29"/>
      <c r="D28" s="29"/>
      <c r="E28" s="29">
        <v>30000</v>
      </c>
      <c r="F28" s="100"/>
      <c r="G28" s="98"/>
      <c r="H28" s="29"/>
      <c r="I28" s="29"/>
      <c r="J28" s="29"/>
      <c r="K28" s="100"/>
      <c r="L28" s="98"/>
      <c r="M28" s="29"/>
      <c r="N28" s="14"/>
      <c r="O28" s="14"/>
      <c r="P28" s="81"/>
      <c r="Q28" s="72">
        <f t="shared" si="2"/>
        <v>30000</v>
      </c>
    </row>
    <row r="29" spans="1:20" x14ac:dyDescent="0.25">
      <c r="A29" s="95" t="s">
        <v>178</v>
      </c>
      <c r="B29" s="103"/>
      <c r="C29" s="29"/>
      <c r="D29" s="29"/>
      <c r="E29" s="29">
        <v>30000</v>
      </c>
      <c r="F29" s="100"/>
      <c r="G29" s="98"/>
      <c r="H29" s="29"/>
      <c r="I29" s="29"/>
      <c r="J29" s="29"/>
      <c r="K29" s="100"/>
      <c r="L29" s="98"/>
      <c r="M29" s="29"/>
      <c r="N29" s="14"/>
      <c r="O29" s="14"/>
      <c r="P29" s="81"/>
      <c r="Q29" s="72">
        <f t="shared" si="2"/>
        <v>30000</v>
      </c>
    </row>
    <row r="30" spans="1:20" x14ac:dyDescent="0.25">
      <c r="A30" s="69" t="s">
        <v>6</v>
      </c>
      <c r="B30" s="103"/>
      <c r="C30" s="50"/>
      <c r="D30" s="50"/>
      <c r="E30" s="29"/>
      <c r="F30" s="100"/>
      <c r="G30" s="98"/>
      <c r="H30" s="29"/>
      <c r="I30" s="29"/>
      <c r="J30" s="29"/>
      <c r="K30" s="100"/>
      <c r="L30" s="98"/>
      <c r="M30" s="29"/>
      <c r="N30" s="14"/>
      <c r="O30" s="14"/>
      <c r="P30" s="81"/>
      <c r="Q30" s="72">
        <f t="shared" si="2"/>
        <v>0</v>
      </c>
    </row>
    <row r="31" spans="1:20" x14ac:dyDescent="0.25">
      <c r="A31" s="69" t="s">
        <v>10</v>
      </c>
      <c r="B31" s="103"/>
      <c r="C31" s="49"/>
      <c r="D31" s="49"/>
      <c r="E31" s="29"/>
      <c r="F31" s="100"/>
      <c r="G31" s="98"/>
      <c r="H31" s="29"/>
      <c r="I31" s="29"/>
      <c r="J31" s="29"/>
      <c r="K31" s="100"/>
      <c r="L31" s="98"/>
      <c r="M31" s="29"/>
      <c r="N31" s="14"/>
      <c r="O31" s="14"/>
      <c r="P31" s="81"/>
      <c r="Q31" s="72">
        <f t="shared" si="2"/>
        <v>0</v>
      </c>
    </row>
    <row r="32" spans="1:20" x14ac:dyDescent="0.25">
      <c r="A32" s="69" t="s">
        <v>8</v>
      </c>
      <c r="B32" s="103"/>
      <c r="C32" s="29"/>
      <c r="D32" s="29"/>
      <c r="E32" s="29"/>
      <c r="F32" s="100"/>
      <c r="G32" s="98"/>
      <c r="H32" s="29"/>
      <c r="I32" s="29"/>
      <c r="J32" s="29"/>
      <c r="K32" s="100"/>
      <c r="L32" s="98"/>
      <c r="M32" s="29"/>
      <c r="N32" s="14"/>
      <c r="O32" s="14"/>
      <c r="P32" s="81"/>
      <c r="Q32" s="72">
        <f t="shared" si="2"/>
        <v>0</v>
      </c>
    </row>
    <row r="33" spans="1:17" x14ac:dyDescent="0.25">
      <c r="A33" s="69" t="s">
        <v>9</v>
      </c>
      <c r="B33" s="103"/>
      <c r="C33" s="29"/>
      <c r="D33" s="29"/>
      <c r="E33" s="29"/>
      <c r="F33" s="100"/>
      <c r="G33" s="98"/>
      <c r="H33" s="29"/>
      <c r="I33" s="29"/>
      <c r="J33" s="29"/>
      <c r="K33" s="100"/>
      <c r="L33" s="98"/>
      <c r="M33" s="29"/>
      <c r="N33" s="14"/>
      <c r="O33" s="14"/>
      <c r="P33" s="81"/>
      <c r="Q33" s="72">
        <f t="shared" si="2"/>
        <v>0</v>
      </c>
    </row>
    <row r="34" spans="1:17" x14ac:dyDescent="0.25">
      <c r="A34" s="69" t="s">
        <v>20</v>
      </c>
      <c r="B34" s="98"/>
      <c r="C34" s="29"/>
      <c r="D34" s="29"/>
      <c r="E34" s="29"/>
      <c r="F34" s="100"/>
      <c r="G34" s="98"/>
      <c r="H34" s="29"/>
      <c r="I34" s="29"/>
      <c r="J34" s="29"/>
      <c r="K34" s="100"/>
      <c r="L34" s="98"/>
      <c r="M34" s="29"/>
      <c r="N34" s="14"/>
      <c r="O34" s="14"/>
      <c r="P34" s="81"/>
      <c r="Q34" s="72">
        <f t="shared" si="2"/>
        <v>0</v>
      </c>
    </row>
    <row r="35" spans="1:17" x14ac:dyDescent="0.25">
      <c r="A35" s="69" t="s">
        <v>41</v>
      </c>
      <c r="B35" s="103"/>
      <c r="C35" s="29"/>
      <c r="D35" s="29"/>
      <c r="E35" s="29"/>
      <c r="F35" s="100"/>
      <c r="G35" s="98"/>
      <c r="H35" s="29"/>
      <c r="I35" s="29"/>
      <c r="J35" s="29"/>
      <c r="K35" s="100"/>
      <c r="L35" s="98"/>
      <c r="M35" s="29"/>
      <c r="N35" s="14"/>
      <c r="O35" s="14"/>
      <c r="P35" s="81"/>
      <c r="Q35" s="72">
        <f t="shared" si="2"/>
        <v>0</v>
      </c>
    </row>
    <row r="36" spans="1:17" x14ac:dyDescent="0.25">
      <c r="A36" s="69" t="s">
        <v>73</v>
      </c>
      <c r="B36" s="103"/>
      <c r="C36" s="29"/>
      <c r="D36" s="29"/>
      <c r="E36" s="29"/>
      <c r="F36" s="100"/>
      <c r="G36" s="98"/>
      <c r="H36" s="29"/>
      <c r="I36" s="29"/>
      <c r="J36" s="29"/>
      <c r="K36" s="100"/>
      <c r="L36" s="98"/>
      <c r="M36" s="29"/>
      <c r="N36" s="14"/>
      <c r="O36" s="14"/>
      <c r="P36" s="81"/>
      <c r="Q36" s="72">
        <f t="shared" si="2"/>
        <v>0</v>
      </c>
    </row>
    <row r="37" spans="1:17" x14ac:dyDescent="0.25">
      <c r="A37" s="95" t="s">
        <v>180</v>
      </c>
      <c r="B37" s="103"/>
      <c r="C37" s="25"/>
      <c r="D37" s="29"/>
      <c r="E37" s="29"/>
      <c r="F37" s="100"/>
      <c r="G37" s="109"/>
      <c r="H37" s="29">
        <v>130000</v>
      </c>
      <c r="I37" s="29"/>
      <c r="J37" s="29">
        <v>450000</v>
      </c>
      <c r="K37" s="100"/>
      <c r="L37" s="98"/>
      <c r="M37" s="29"/>
      <c r="N37" s="14"/>
      <c r="O37" s="14"/>
      <c r="P37" s="81"/>
      <c r="Q37" s="72">
        <f t="shared" si="2"/>
        <v>580000</v>
      </c>
    </row>
    <row r="38" spans="1:17" x14ac:dyDescent="0.25">
      <c r="A38" s="95" t="s">
        <v>56</v>
      </c>
      <c r="B38" s="103"/>
      <c r="C38" s="25"/>
      <c r="D38" s="29"/>
      <c r="E38" s="29"/>
      <c r="F38" s="100"/>
      <c r="G38" s="109"/>
      <c r="H38" s="29"/>
      <c r="I38" s="29"/>
      <c r="J38" s="29">
        <v>100000</v>
      </c>
      <c r="K38" s="100"/>
      <c r="L38" s="98"/>
      <c r="M38" s="29"/>
      <c r="N38" s="14"/>
      <c r="O38" s="14"/>
      <c r="P38" s="81"/>
      <c r="Q38" s="72">
        <f t="shared" si="2"/>
        <v>100000</v>
      </c>
    </row>
    <row r="39" spans="1:17" ht="90" customHeight="1" thickBot="1" x14ac:dyDescent="0.3">
      <c r="A39" s="21" t="s">
        <v>31</v>
      </c>
      <c r="B39" s="104"/>
      <c r="C39" s="105"/>
      <c r="D39" s="105"/>
      <c r="E39" s="105"/>
      <c r="F39" s="106"/>
      <c r="G39" s="110"/>
      <c r="H39" s="111"/>
      <c r="I39" s="111" t="s">
        <v>131</v>
      </c>
      <c r="J39" s="111"/>
      <c r="K39" s="106"/>
      <c r="L39" s="110" t="s">
        <v>97</v>
      </c>
      <c r="M39" s="111" t="s">
        <v>185</v>
      </c>
      <c r="N39" s="111" t="s">
        <v>185</v>
      </c>
      <c r="O39" s="111" t="s">
        <v>186</v>
      </c>
      <c r="P39" s="106"/>
      <c r="Q39" s="72"/>
    </row>
    <row r="40" spans="1:17" x14ac:dyDescent="0.25">
      <c r="A40" s="15"/>
    </row>
    <row r="41" spans="1:17" x14ac:dyDescent="0.25">
      <c r="A41" s="22" t="s">
        <v>184</v>
      </c>
    </row>
  </sheetData>
  <mergeCells count="3">
    <mergeCell ref="L4:P4"/>
    <mergeCell ref="B4:F4"/>
    <mergeCell ref="G4:K4"/>
  </mergeCells>
  <pageMargins left="0.7" right="0.7" top="0.75" bottom="0.75" header="0.3" footer="0.3"/>
  <pageSetup paperSize="3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3"/>
  <sheetViews>
    <sheetView topLeftCell="A4" zoomScaleNormal="100" workbookViewId="0">
      <selection activeCell="J8" sqref="J8"/>
    </sheetView>
  </sheetViews>
  <sheetFormatPr defaultRowHeight="15" x14ac:dyDescent="0.25"/>
  <cols>
    <col min="1" max="1" width="18.85546875" customWidth="1"/>
    <col min="2" max="11" width="13.42578125" customWidth="1"/>
    <col min="12" max="12" width="11.140625" bestFit="1" customWidth="1"/>
  </cols>
  <sheetData>
    <row r="1" spans="1:15" ht="18.75" x14ac:dyDescent="0.3">
      <c r="A1" s="7" t="s">
        <v>14</v>
      </c>
    </row>
    <row r="2" spans="1:15" ht="18.75" x14ac:dyDescent="0.3">
      <c r="A2" s="7"/>
    </row>
    <row r="4" spans="1:15" x14ac:dyDescent="0.25">
      <c r="A4" s="3" t="s">
        <v>60</v>
      </c>
    </row>
    <row r="5" spans="1:15" x14ac:dyDescent="0.25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5" ht="60" x14ac:dyDescent="0.25">
      <c r="A6" s="5" t="s">
        <v>11</v>
      </c>
      <c r="B6" s="10" t="s">
        <v>75</v>
      </c>
      <c r="C6" s="2" t="s">
        <v>107</v>
      </c>
      <c r="D6" s="2" t="s">
        <v>108</v>
      </c>
      <c r="E6" s="10" t="s">
        <v>19</v>
      </c>
      <c r="F6" s="10" t="s">
        <v>1</v>
      </c>
      <c r="G6" s="10" t="s">
        <v>7</v>
      </c>
      <c r="H6" s="10" t="s">
        <v>2</v>
      </c>
      <c r="I6" s="21" t="s">
        <v>132</v>
      </c>
      <c r="J6" s="52" t="s">
        <v>120</v>
      </c>
      <c r="K6" s="52"/>
      <c r="L6" s="9" t="s">
        <v>40</v>
      </c>
      <c r="M6" s="11"/>
      <c r="N6" s="11"/>
      <c r="O6" s="11"/>
    </row>
    <row r="7" spans="1:15" x14ac:dyDescent="0.25">
      <c r="A7" s="6">
        <v>2022</v>
      </c>
      <c r="B7" s="14">
        <v>200000</v>
      </c>
      <c r="C7" s="49">
        <v>460000</v>
      </c>
      <c r="D7" s="49">
        <v>10000</v>
      </c>
      <c r="E7" s="14">
        <v>25000</v>
      </c>
      <c r="F7" s="14">
        <v>340250</v>
      </c>
      <c r="G7" s="14">
        <v>317745</v>
      </c>
      <c r="H7" s="14"/>
      <c r="I7" s="54"/>
      <c r="J7" s="53">
        <v>100000</v>
      </c>
      <c r="K7" s="53"/>
      <c r="L7" s="32">
        <f>SUM(B7:K7)</f>
        <v>1452995</v>
      </c>
      <c r="M7" s="12"/>
      <c r="N7" s="12"/>
      <c r="O7" s="12"/>
    </row>
    <row r="8" spans="1:15" x14ac:dyDescent="0.25">
      <c r="A8" s="6">
        <v>2023</v>
      </c>
      <c r="B8" s="14"/>
      <c r="C8" s="14"/>
      <c r="D8" s="14"/>
      <c r="E8" s="14">
        <v>25000</v>
      </c>
      <c r="F8" s="14"/>
      <c r="G8" s="14"/>
      <c r="H8" s="14"/>
      <c r="I8" s="63" t="s">
        <v>189</v>
      </c>
      <c r="J8" s="118">
        <v>250000</v>
      </c>
      <c r="K8" s="62"/>
      <c r="L8" s="32">
        <f t="shared" ref="L8:L14" si="0">SUM(B8:K8)</f>
        <v>275000</v>
      </c>
      <c r="M8" s="12"/>
      <c r="N8" s="12"/>
      <c r="O8" s="12"/>
    </row>
    <row r="9" spans="1:15" x14ac:dyDescent="0.25">
      <c r="A9" s="6">
        <v>2024</v>
      </c>
      <c r="B9" s="14"/>
      <c r="C9" s="14"/>
      <c r="D9" s="14"/>
      <c r="E9" s="14">
        <v>25000</v>
      </c>
      <c r="F9" s="14"/>
      <c r="G9" s="14"/>
      <c r="H9" s="14">
        <v>300000</v>
      </c>
      <c r="I9" s="31"/>
      <c r="J9" s="31"/>
      <c r="K9" s="31"/>
      <c r="L9" s="32">
        <f t="shared" si="0"/>
        <v>325000</v>
      </c>
      <c r="M9" s="12"/>
      <c r="N9" s="12"/>
      <c r="O9" s="12"/>
    </row>
    <row r="10" spans="1:15" x14ac:dyDescent="0.25">
      <c r="A10" s="6">
        <v>2025</v>
      </c>
      <c r="B10" s="14"/>
      <c r="C10" s="14"/>
      <c r="D10" s="14"/>
      <c r="E10" s="14">
        <v>25000</v>
      </c>
      <c r="F10" s="14"/>
      <c r="G10" s="14"/>
      <c r="H10" s="14"/>
      <c r="I10" s="31"/>
      <c r="J10" s="31"/>
      <c r="K10" s="31"/>
      <c r="L10" s="32">
        <f t="shared" si="0"/>
        <v>25000</v>
      </c>
      <c r="M10" s="12"/>
      <c r="N10" s="12"/>
      <c r="O10" s="12"/>
    </row>
    <row r="11" spans="1:15" x14ac:dyDescent="0.25">
      <c r="A11" s="6">
        <v>2026</v>
      </c>
      <c r="B11" s="14"/>
      <c r="C11" s="14"/>
      <c r="D11" s="14"/>
      <c r="E11" s="14">
        <v>25000</v>
      </c>
      <c r="F11" s="14"/>
      <c r="G11" s="14"/>
      <c r="H11" s="14"/>
      <c r="I11" s="31"/>
      <c r="J11" s="31"/>
      <c r="K11" s="31"/>
      <c r="L11" s="32">
        <f t="shared" si="0"/>
        <v>25000</v>
      </c>
      <c r="M11" s="12"/>
      <c r="N11" s="12"/>
      <c r="O11" s="12"/>
    </row>
    <row r="12" spans="1:15" x14ac:dyDescent="0.25">
      <c r="A12" s="6">
        <v>2027</v>
      </c>
      <c r="B12" s="14"/>
      <c r="C12" s="14"/>
      <c r="D12" s="14"/>
      <c r="E12" s="14">
        <v>25000</v>
      </c>
      <c r="F12" s="14"/>
      <c r="G12" s="14"/>
      <c r="H12" s="14"/>
      <c r="I12" s="31"/>
      <c r="J12" s="31"/>
      <c r="K12" s="31"/>
      <c r="L12" s="32">
        <f t="shared" si="0"/>
        <v>25000</v>
      </c>
      <c r="M12" s="12"/>
      <c r="N12" s="12"/>
      <c r="O12" s="12"/>
    </row>
    <row r="13" spans="1:15" x14ac:dyDescent="0.25">
      <c r="A13" s="6">
        <v>2028</v>
      </c>
      <c r="B13" s="14"/>
      <c r="C13" s="14"/>
      <c r="D13" s="14"/>
      <c r="E13" s="14">
        <v>25000</v>
      </c>
      <c r="F13" s="14"/>
      <c r="G13" s="14"/>
      <c r="H13" s="14"/>
      <c r="I13" s="31"/>
      <c r="J13" s="31"/>
      <c r="K13" s="31"/>
      <c r="L13" s="32">
        <f t="shared" si="0"/>
        <v>25000</v>
      </c>
      <c r="M13" s="12"/>
      <c r="N13" s="12"/>
      <c r="O13" s="12"/>
    </row>
    <row r="14" spans="1:15" x14ac:dyDescent="0.25">
      <c r="A14" s="6" t="s">
        <v>13</v>
      </c>
      <c r="B14" s="14">
        <f>SUM(B7:B13)</f>
        <v>200000</v>
      </c>
      <c r="C14" s="14">
        <f t="shared" ref="C14:K14" si="1">SUM(C7:C13)</f>
        <v>460000</v>
      </c>
      <c r="D14" s="14">
        <f t="shared" si="1"/>
        <v>10000</v>
      </c>
      <c r="E14" s="14">
        <f t="shared" si="1"/>
        <v>175000</v>
      </c>
      <c r="F14" s="14">
        <f t="shared" si="1"/>
        <v>340250</v>
      </c>
      <c r="G14" s="14">
        <f t="shared" si="1"/>
        <v>317745</v>
      </c>
      <c r="H14" s="14">
        <f t="shared" si="1"/>
        <v>300000</v>
      </c>
      <c r="I14" s="14">
        <f t="shared" si="1"/>
        <v>0</v>
      </c>
      <c r="J14" s="14">
        <f t="shared" si="1"/>
        <v>350000</v>
      </c>
      <c r="K14" s="14">
        <f t="shared" si="1"/>
        <v>0</v>
      </c>
      <c r="L14" s="32">
        <f t="shared" si="0"/>
        <v>2152995</v>
      </c>
      <c r="M14" s="12"/>
      <c r="N14" s="12"/>
      <c r="O14" s="12"/>
    </row>
    <row r="15" spans="1:15" x14ac:dyDescent="0.25">
      <c r="A15" s="8" t="s">
        <v>16</v>
      </c>
      <c r="B15" s="30"/>
      <c r="C15" s="30"/>
      <c r="D15" s="30"/>
      <c r="E15" s="30"/>
      <c r="F15" s="30"/>
      <c r="G15" s="30"/>
      <c r="H15" s="30"/>
      <c r="I15" s="33"/>
      <c r="J15" s="33"/>
      <c r="K15" s="33"/>
      <c r="L15" s="34"/>
      <c r="M15" s="13"/>
      <c r="N15" s="13"/>
      <c r="O15" s="13"/>
    </row>
    <row r="16" spans="1:15" x14ac:dyDescent="0.25">
      <c r="A16" s="6" t="s">
        <v>32</v>
      </c>
      <c r="B16" s="14"/>
      <c r="C16" s="14"/>
      <c r="D16" s="14"/>
      <c r="E16" s="14"/>
      <c r="F16" s="14"/>
      <c r="G16" s="14"/>
      <c r="H16" s="14"/>
      <c r="I16" s="31"/>
      <c r="J16" s="31"/>
      <c r="K16" s="31"/>
      <c r="L16" s="32">
        <f t="shared" ref="L16:L50" si="2">SUM(B16:J16)</f>
        <v>0</v>
      </c>
      <c r="M16" s="12"/>
      <c r="N16" s="12"/>
      <c r="O16" s="12"/>
    </row>
    <row r="17" spans="1:15" x14ac:dyDescent="0.25">
      <c r="A17" s="6" t="s">
        <v>33</v>
      </c>
      <c r="B17" s="14"/>
      <c r="C17" s="14"/>
      <c r="D17" s="14"/>
      <c r="E17" s="14"/>
      <c r="F17" s="14"/>
      <c r="G17" s="14"/>
      <c r="H17" s="14"/>
      <c r="I17" s="31"/>
      <c r="J17" s="31"/>
      <c r="K17" s="31"/>
      <c r="L17" s="32">
        <f t="shared" si="2"/>
        <v>0</v>
      </c>
      <c r="M17" s="12"/>
      <c r="N17" s="12"/>
      <c r="O17" s="12"/>
    </row>
    <row r="18" spans="1:15" x14ac:dyDescent="0.25">
      <c r="A18" s="6" t="s">
        <v>50</v>
      </c>
      <c r="B18" s="14"/>
      <c r="C18" s="14"/>
      <c r="D18" s="14"/>
      <c r="E18" s="14"/>
      <c r="F18" s="14"/>
      <c r="G18" s="14"/>
      <c r="H18" s="14"/>
      <c r="I18" s="31"/>
      <c r="J18" s="31"/>
      <c r="K18" s="31"/>
      <c r="L18" s="32">
        <f t="shared" si="2"/>
        <v>0</v>
      </c>
      <c r="M18" s="12"/>
      <c r="N18" s="12"/>
      <c r="O18" s="12"/>
    </row>
    <row r="19" spans="1:15" x14ac:dyDescent="0.25">
      <c r="A19" s="6" t="s">
        <v>78</v>
      </c>
      <c r="B19" s="14"/>
      <c r="C19" s="14"/>
      <c r="D19" s="14"/>
      <c r="E19" s="14"/>
      <c r="F19" s="14"/>
      <c r="G19" s="14"/>
      <c r="H19" s="14"/>
      <c r="I19" s="31"/>
      <c r="J19" s="31"/>
      <c r="K19" s="31"/>
      <c r="L19" s="32">
        <f t="shared" si="2"/>
        <v>0</v>
      </c>
      <c r="M19" s="12"/>
      <c r="N19" s="12"/>
      <c r="O19" s="12"/>
    </row>
    <row r="20" spans="1:15" x14ac:dyDescent="0.25">
      <c r="A20" s="6" t="s">
        <v>95</v>
      </c>
      <c r="B20" s="14"/>
      <c r="C20" s="14"/>
      <c r="D20" s="14"/>
      <c r="E20" s="14"/>
      <c r="F20" s="14"/>
      <c r="G20" s="14"/>
      <c r="H20" s="14"/>
      <c r="I20" s="31"/>
      <c r="J20" s="31"/>
      <c r="K20" s="31"/>
      <c r="L20" s="32">
        <f t="shared" si="2"/>
        <v>0</v>
      </c>
      <c r="M20" s="12"/>
      <c r="N20" s="12"/>
      <c r="O20" s="12"/>
    </row>
    <row r="21" spans="1:15" x14ac:dyDescent="0.25">
      <c r="A21" s="6" t="s">
        <v>135</v>
      </c>
      <c r="B21" s="14"/>
      <c r="C21" s="1"/>
      <c r="D21" s="1"/>
      <c r="E21" s="14"/>
      <c r="F21" s="14"/>
      <c r="G21" s="14"/>
      <c r="H21" s="14"/>
      <c r="I21" s="31"/>
      <c r="J21" s="31"/>
      <c r="K21" s="31"/>
      <c r="L21" s="32">
        <f t="shared" si="2"/>
        <v>0</v>
      </c>
      <c r="M21" s="12"/>
      <c r="N21" s="12"/>
      <c r="O21" s="12"/>
    </row>
    <row r="22" spans="1:15" x14ac:dyDescent="0.25">
      <c r="A22" s="6" t="s">
        <v>196</v>
      </c>
      <c r="B22" s="14"/>
      <c r="C22" s="14"/>
      <c r="D22" s="14"/>
      <c r="E22" s="14"/>
      <c r="F22" s="14"/>
      <c r="G22" s="14"/>
      <c r="H22" s="14"/>
      <c r="I22" s="31"/>
      <c r="J22" s="31"/>
      <c r="K22" s="31"/>
      <c r="L22" s="32">
        <f t="shared" si="2"/>
        <v>0</v>
      </c>
      <c r="M22" s="12"/>
      <c r="N22" s="12"/>
      <c r="O22" s="12"/>
    </row>
    <row r="23" spans="1:15" x14ac:dyDescent="0.25">
      <c r="A23" s="6" t="s">
        <v>34</v>
      </c>
      <c r="B23" s="14"/>
      <c r="C23" s="14"/>
      <c r="D23" s="14"/>
      <c r="E23" s="14">
        <v>25000</v>
      </c>
      <c r="F23" s="14"/>
      <c r="G23" s="14"/>
      <c r="H23" s="14"/>
      <c r="I23" s="14"/>
      <c r="J23" s="14"/>
      <c r="K23" s="14"/>
      <c r="L23" s="32">
        <f t="shared" si="2"/>
        <v>25000</v>
      </c>
    </row>
    <row r="24" spans="1:15" x14ac:dyDescent="0.25">
      <c r="A24" s="6" t="s">
        <v>35</v>
      </c>
      <c r="B24" s="14"/>
      <c r="C24" s="14"/>
      <c r="D24" s="14"/>
      <c r="E24" s="14">
        <v>25000</v>
      </c>
      <c r="F24" s="14"/>
      <c r="G24" s="14"/>
      <c r="H24" s="14"/>
      <c r="I24" s="14"/>
      <c r="J24" s="14"/>
      <c r="K24" s="14"/>
      <c r="L24" s="32">
        <f t="shared" si="2"/>
        <v>25000</v>
      </c>
    </row>
    <row r="25" spans="1:15" x14ac:dyDescent="0.25">
      <c r="A25" s="6" t="s">
        <v>49</v>
      </c>
      <c r="B25" s="14"/>
      <c r="C25" s="14"/>
      <c r="D25" s="14"/>
      <c r="E25" s="14">
        <v>25000</v>
      </c>
      <c r="F25" s="14"/>
      <c r="G25" s="14"/>
      <c r="H25" s="14"/>
      <c r="I25" s="14"/>
      <c r="J25" s="14"/>
      <c r="K25" s="14"/>
      <c r="L25" s="32">
        <f t="shared" si="2"/>
        <v>25000</v>
      </c>
    </row>
    <row r="26" spans="1:15" x14ac:dyDescent="0.25">
      <c r="A26" s="6" t="s">
        <v>70</v>
      </c>
      <c r="B26" s="14"/>
      <c r="C26" s="14"/>
      <c r="D26" s="14"/>
      <c r="E26" s="14">
        <v>25000</v>
      </c>
      <c r="F26" s="14"/>
      <c r="G26" s="14"/>
      <c r="H26" s="14"/>
      <c r="I26" s="14"/>
      <c r="J26" s="14"/>
      <c r="K26" s="14"/>
      <c r="L26" s="32">
        <f t="shared" si="2"/>
        <v>25000</v>
      </c>
    </row>
    <row r="27" spans="1:15" x14ac:dyDescent="0.25">
      <c r="A27" s="6" t="s">
        <v>92</v>
      </c>
      <c r="B27" s="14"/>
      <c r="C27" s="14"/>
      <c r="D27" s="14"/>
      <c r="E27" s="14">
        <v>25000</v>
      </c>
      <c r="F27" s="14"/>
      <c r="G27" s="14"/>
      <c r="H27" s="14"/>
      <c r="I27" s="14"/>
      <c r="J27" s="14"/>
      <c r="K27" s="14"/>
      <c r="L27" s="32">
        <f t="shared" si="2"/>
        <v>25000</v>
      </c>
    </row>
    <row r="28" spans="1:15" x14ac:dyDescent="0.25">
      <c r="A28" s="6" t="s">
        <v>124</v>
      </c>
      <c r="B28" s="14"/>
      <c r="C28" s="14"/>
      <c r="D28" s="14"/>
      <c r="E28" s="14">
        <v>25000</v>
      </c>
      <c r="F28" s="1"/>
      <c r="G28" s="1"/>
      <c r="H28" s="14"/>
      <c r="I28" s="14"/>
      <c r="J28" s="29"/>
      <c r="K28" s="29"/>
      <c r="L28" s="32">
        <f t="shared" si="2"/>
        <v>25000</v>
      </c>
    </row>
    <row r="29" spans="1:15" x14ac:dyDescent="0.25">
      <c r="A29" s="6" t="s">
        <v>197</v>
      </c>
      <c r="B29" s="14"/>
      <c r="C29" s="14"/>
      <c r="D29" s="14"/>
      <c r="E29" s="14">
        <v>25000</v>
      </c>
      <c r="F29" s="14"/>
      <c r="G29" s="14"/>
      <c r="H29" s="14"/>
      <c r="I29" s="45"/>
      <c r="J29" s="14"/>
      <c r="K29" s="14"/>
      <c r="L29" s="32">
        <f t="shared" si="2"/>
        <v>25000</v>
      </c>
    </row>
    <row r="30" spans="1:15" x14ac:dyDescent="0.25">
      <c r="A30" s="6" t="s">
        <v>36</v>
      </c>
      <c r="B30" s="14"/>
      <c r="C30" s="14"/>
      <c r="D30" s="14"/>
      <c r="E30" s="14"/>
      <c r="F30" s="14">
        <v>340250</v>
      </c>
      <c r="G30" s="14">
        <v>317745</v>
      </c>
      <c r="H30" s="14"/>
      <c r="I30" s="14"/>
      <c r="J30" s="14">
        <v>100000</v>
      </c>
      <c r="K30" s="14"/>
      <c r="L30" s="32">
        <f t="shared" si="2"/>
        <v>757995</v>
      </c>
    </row>
    <row r="31" spans="1:15" x14ac:dyDescent="0.25">
      <c r="A31" s="6" t="s">
        <v>37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32">
        <f t="shared" si="2"/>
        <v>0</v>
      </c>
    </row>
    <row r="32" spans="1:15" x14ac:dyDescent="0.25">
      <c r="A32" s="6" t="s">
        <v>48</v>
      </c>
      <c r="B32" s="14"/>
      <c r="C32" s="14"/>
      <c r="D32" s="14"/>
      <c r="E32" s="14"/>
      <c r="F32" s="14"/>
      <c r="G32" s="14"/>
      <c r="H32" s="14">
        <v>300000</v>
      </c>
      <c r="I32" s="14"/>
      <c r="J32" s="14"/>
      <c r="K32" s="14"/>
      <c r="L32" s="32">
        <f t="shared" si="2"/>
        <v>300000</v>
      </c>
    </row>
    <row r="33" spans="1:12" x14ac:dyDescent="0.25">
      <c r="A33" s="6" t="s">
        <v>71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32">
        <f t="shared" si="2"/>
        <v>0</v>
      </c>
    </row>
    <row r="34" spans="1:12" x14ac:dyDescent="0.25">
      <c r="A34" s="6" t="s">
        <v>93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32">
        <f t="shared" si="2"/>
        <v>0</v>
      </c>
    </row>
    <row r="35" spans="1:12" x14ac:dyDescent="0.25">
      <c r="A35" s="6" t="s">
        <v>123</v>
      </c>
      <c r="C35" s="29"/>
      <c r="D35" s="25"/>
      <c r="E35" s="14"/>
      <c r="F35" s="14"/>
      <c r="G35" s="14"/>
      <c r="H35" s="14"/>
      <c r="I35" s="14"/>
      <c r="J35" s="14"/>
      <c r="K35" s="14"/>
      <c r="L35" s="32">
        <f t="shared" si="2"/>
        <v>0</v>
      </c>
    </row>
    <row r="36" spans="1:12" x14ac:dyDescent="0.25">
      <c r="A36" s="6" t="s">
        <v>198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32">
        <f t="shared" si="2"/>
        <v>0</v>
      </c>
    </row>
    <row r="37" spans="1:12" x14ac:dyDescent="0.25">
      <c r="A37" s="6" t="s">
        <v>38</v>
      </c>
      <c r="B37" s="14">
        <v>200000</v>
      </c>
      <c r="C37" s="14"/>
      <c r="D37" s="14"/>
      <c r="E37" s="14"/>
      <c r="F37" s="14"/>
      <c r="G37" s="14"/>
      <c r="H37" s="14"/>
      <c r="I37" s="14"/>
      <c r="J37" s="14"/>
      <c r="K37" s="14"/>
      <c r="L37" s="32">
        <f>SUM(B37:J37)</f>
        <v>200000</v>
      </c>
    </row>
    <row r="38" spans="1:12" x14ac:dyDescent="0.25">
      <c r="A38" s="6" t="s">
        <v>39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32">
        <f t="shared" si="2"/>
        <v>0</v>
      </c>
    </row>
    <row r="39" spans="1:12" x14ac:dyDescent="0.25">
      <c r="A39" s="6" t="s">
        <v>47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32">
        <f t="shared" si="2"/>
        <v>0</v>
      </c>
    </row>
    <row r="40" spans="1:12" x14ac:dyDescent="0.25">
      <c r="A40" s="6" t="s">
        <v>77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32">
        <f t="shared" si="2"/>
        <v>0</v>
      </c>
    </row>
    <row r="41" spans="1:12" x14ac:dyDescent="0.25">
      <c r="A41" s="6" t="s">
        <v>94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32">
        <f t="shared" si="2"/>
        <v>0</v>
      </c>
    </row>
    <row r="42" spans="1:12" x14ac:dyDescent="0.25">
      <c r="A42" s="6" t="s">
        <v>136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32">
        <f t="shared" si="2"/>
        <v>0</v>
      </c>
    </row>
    <row r="43" spans="1:12" x14ac:dyDescent="0.25">
      <c r="A43" s="6" t="s">
        <v>199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32"/>
    </row>
    <row r="44" spans="1:12" x14ac:dyDescent="0.25">
      <c r="A44" s="6" t="s">
        <v>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32">
        <f t="shared" si="2"/>
        <v>0</v>
      </c>
    </row>
    <row r="45" spans="1:12" x14ac:dyDescent="0.25">
      <c r="A45" s="6" t="s">
        <v>10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32">
        <f t="shared" si="2"/>
        <v>0</v>
      </c>
    </row>
    <row r="46" spans="1:12" x14ac:dyDescent="0.25">
      <c r="A46" s="6" t="s">
        <v>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32">
        <f t="shared" si="2"/>
        <v>0</v>
      </c>
    </row>
    <row r="47" spans="1:12" x14ac:dyDescent="0.25">
      <c r="A47" s="6" t="s">
        <v>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32">
        <f t="shared" si="2"/>
        <v>0</v>
      </c>
    </row>
    <row r="48" spans="1:12" x14ac:dyDescent="0.25">
      <c r="A48" s="6" t="s">
        <v>42</v>
      </c>
      <c r="B48" s="6"/>
      <c r="C48" s="29"/>
      <c r="D48" s="29"/>
      <c r="E48" s="6"/>
      <c r="F48" s="6"/>
      <c r="G48" s="6"/>
      <c r="H48" s="6"/>
      <c r="I48" s="6"/>
      <c r="J48" s="6"/>
      <c r="K48" s="6"/>
      <c r="L48" s="32">
        <f t="shared" si="2"/>
        <v>0</v>
      </c>
    </row>
    <row r="49" spans="1:12" x14ac:dyDescent="0.25">
      <c r="A49" s="47" t="s">
        <v>20</v>
      </c>
      <c r="B49" s="14"/>
      <c r="C49" s="14"/>
      <c r="D49" s="14"/>
      <c r="E49" s="14"/>
      <c r="F49" s="14"/>
      <c r="G49" s="14"/>
      <c r="H49" s="14"/>
      <c r="I49" s="45"/>
      <c r="J49" s="14"/>
      <c r="K49" s="14"/>
      <c r="L49" s="32">
        <f t="shared" si="2"/>
        <v>0</v>
      </c>
    </row>
    <row r="50" spans="1:12" x14ac:dyDescent="0.25">
      <c r="A50" s="6" t="s">
        <v>56</v>
      </c>
      <c r="B50" s="14"/>
      <c r="C50" s="14"/>
      <c r="D50" s="14"/>
      <c r="E50" s="14"/>
      <c r="F50" s="14"/>
      <c r="G50" s="14"/>
      <c r="H50" s="14"/>
      <c r="I50" s="45"/>
      <c r="J50" s="14"/>
      <c r="K50" s="14"/>
      <c r="L50" s="32">
        <f t="shared" si="2"/>
        <v>0</v>
      </c>
    </row>
    <row r="52" spans="1:12" x14ac:dyDescent="0.25">
      <c r="A52" s="22" t="s">
        <v>184</v>
      </c>
    </row>
    <row r="53" spans="1:12" x14ac:dyDescent="0.25">
      <c r="A53" s="46"/>
    </row>
  </sheetData>
  <pageMargins left="0.7" right="0.7" top="0.75" bottom="0.75" header="0.3" footer="0.3"/>
  <pageSetup paperSize="3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72"/>
  <sheetViews>
    <sheetView tabSelected="1" topLeftCell="K58" zoomScaleNormal="100" workbookViewId="0">
      <selection activeCell="W65" sqref="W65"/>
    </sheetView>
  </sheetViews>
  <sheetFormatPr defaultRowHeight="15" x14ac:dyDescent="0.25"/>
  <cols>
    <col min="1" max="1" width="18.140625" customWidth="1"/>
    <col min="2" max="2" width="14.140625" customWidth="1"/>
    <col min="3" max="3" width="9.140625" bestFit="1" customWidth="1"/>
    <col min="4" max="4" width="11.5703125" customWidth="1"/>
    <col min="5" max="5" width="10.85546875" customWidth="1"/>
    <col min="6" max="6" width="10.42578125" customWidth="1"/>
    <col min="7" max="7" width="10" customWidth="1"/>
    <col min="8" max="10" width="10.5703125" customWidth="1"/>
    <col min="11" max="14" width="10.85546875" customWidth="1"/>
    <col min="15" max="16" width="11.42578125" customWidth="1"/>
    <col min="17" max="17" width="12.5703125" bestFit="1" customWidth="1"/>
    <col min="18" max="19" width="12.5703125" customWidth="1"/>
    <col min="20" max="27" width="11.85546875" customWidth="1"/>
    <col min="28" max="28" width="10.85546875" customWidth="1"/>
    <col min="29" max="29" width="10.5703125" customWidth="1"/>
  </cols>
  <sheetData>
    <row r="1" spans="1:29" ht="18.75" x14ac:dyDescent="0.3">
      <c r="A1" s="7" t="s">
        <v>14</v>
      </c>
    </row>
    <row r="2" spans="1:29" ht="18.75" x14ac:dyDescent="0.3">
      <c r="A2" s="7"/>
    </row>
    <row r="4" spans="1:29" x14ac:dyDescent="0.25">
      <c r="A4" s="3" t="s">
        <v>79</v>
      </c>
    </row>
    <row r="5" spans="1:29" ht="15.75" thickBot="1" x14ac:dyDescent="0.3">
      <c r="A5" s="3"/>
    </row>
    <row r="6" spans="1:29" x14ac:dyDescent="0.25">
      <c r="A6" s="3"/>
      <c r="B6" s="133" t="s">
        <v>137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  <c r="V6" s="130" t="s">
        <v>202</v>
      </c>
      <c r="W6" s="131"/>
      <c r="X6" s="131"/>
      <c r="Y6" s="132"/>
      <c r="Z6" s="127" t="s">
        <v>138</v>
      </c>
      <c r="AA6" s="128"/>
      <c r="AB6" s="129"/>
    </row>
    <row r="7" spans="1:29" x14ac:dyDescent="0.25">
      <c r="A7" s="66" t="s">
        <v>62</v>
      </c>
      <c r="B7" s="7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39"/>
      <c r="R7" s="39"/>
      <c r="S7" s="39"/>
      <c r="T7" s="24"/>
      <c r="U7" s="75"/>
      <c r="V7" s="74"/>
      <c r="W7" s="24"/>
      <c r="X7" s="24"/>
      <c r="Y7" s="75"/>
      <c r="Z7" s="74"/>
      <c r="AA7" s="24"/>
      <c r="AB7" s="75"/>
      <c r="AC7" s="71"/>
    </row>
    <row r="8" spans="1:29" ht="60" x14ac:dyDescent="0.25">
      <c r="A8" s="67" t="s">
        <v>11</v>
      </c>
      <c r="B8" s="76" t="s">
        <v>204</v>
      </c>
      <c r="C8" s="44" t="s">
        <v>109</v>
      </c>
      <c r="D8" s="2" t="s">
        <v>114</v>
      </c>
      <c r="E8" s="2" t="s">
        <v>110</v>
      </c>
      <c r="F8" s="2"/>
      <c r="G8" s="44" t="s">
        <v>122</v>
      </c>
      <c r="H8" s="44" t="s">
        <v>111</v>
      </c>
      <c r="I8" s="44" t="s">
        <v>169</v>
      </c>
      <c r="J8" s="44" t="s">
        <v>170</v>
      </c>
      <c r="K8" s="44" t="s">
        <v>112</v>
      </c>
      <c r="L8" s="44" t="s">
        <v>113</v>
      </c>
      <c r="M8" s="44" t="s">
        <v>200</v>
      </c>
      <c r="N8" s="44" t="s">
        <v>201</v>
      </c>
      <c r="O8" s="2" t="s">
        <v>85</v>
      </c>
      <c r="P8" s="19" t="s">
        <v>86</v>
      </c>
      <c r="Q8" s="19" t="s">
        <v>87</v>
      </c>
      <c r="R8" s="19" t="s">
        <v>139</v>
      </c>
      <c r="S8" s="19" t="s">
        <v>206</v>
      </c>
      <c r="T8" s="2" t="s">
        <v>84</v>
      </c>
      <c r="U8" s="77" t="s">
        <v>68</v>
      </c>
      <c r="V8" s="91" t="s">
        <v>121</v>
      </c>
      <c r="W8" s="18" t="s">
        <v>141</v>
      </c>
      <c r="X8" s="18" t="s">
        <v>190</v>
      </c>
      <c r="Y8" s="92" t="s">
        <v>104</v>
      </c>
      <c r="Z8" s="91" t="s">
        <v>172</v>
      </c>
      <c r="AA8" s="19" t="s">
        <v>140</v>
      </c>
      <c r="AB8" s="94" t="s">
        <v>142</v>
      </c>
      <c r="AC8" s="93" t="s">
        <v>18</v>
      </c>
    </row>
    <row r="9" spans="1:29" s="65" customFormat="1" x14ac:dyDescent="0.25">
      <c r="A9" s="68">
        <v>2022</v>
      </c>
      <c r="B9" s="78"/>
      <c r="C9" s="45">
        <v>5612</v>
      </c>
      <c r="D9" s="45">
        <v>25403</v>
      </c>
      <c r="E9" s="64"/>
      <c r="F9" s="45"/>
      <c r="G9" s="45">
        <v>4719.2</v>
      </c>
      <c r="H9" s="45">
        <v>6000</v>
      </c>
      <c r="I9" s="45"/>
      <c r="J9" s="45"/>
      <c r="K9" s="45"/>
      <c r="L9" s="45"/>
      <c r="M9" s="48">
        <v>12000</v>
      </c>
      <c r="N9" s="45"/>
      <c r="O9" s="45"/>
      <c r="P9" s="45"/>
      <c r="Q9" s="48"/>
      <c r="R9" s="49">
        <v>80000</v>
      </c>
      <c r="S9" s="49" t="s">
        <v>207</v>
      </c>
      <c r="T9" s="48">
        <v>12000</v>
      </c>
      <c r="U9" s="79">
        <v>8000</v>
      </c>
      <c r="V9" s="136">
        <v>37500</v>
      </c>
      <c r="W9" s="45">
        <v>20000</v>
      </c>
      <c r="X9" s="49">
        <v>100000</v>
      </c>
      <c r="Y9" s="79">
        <v>20000</v>
      </c>
      <c r="Z9" s="78">
        <v>4300000</v>
      </c>
      <c r="AA9" s="45">
        <v>6000</v>
      </c>
      <c r="AB9" s="116">
        <v>20000</v>
      </c>
      <c r="AC9" s="90">
        <f t="shared" ref="AC9:AC16" si="0">SUM(B9:AB9)</f>
        <v>4657234.2</v>
      </c>
    </row>
    <row r="10" spans="1:29" x14ac:dyDescent="0.25">
      <c r="A10" s="69">
        <v>2023</v>
      </c>
      <c r="B10" s="80">
        <v>40000</v>
      </c>
      <c r="C10" s="14">
        <v>5612</v>
      </c>
      <c r="D10" s="14">
        <v>25403</v>
      </c>
      <c r="E10" s="14">
        <v>17000</v>
      </c>
      <c r="F10" s="14"/>
      <c r="G10" s="14">
        <v>4719.2</v>
      </c>
      <c r="H10" s="14">
        <v>6000</v>
      </c>
      <c r="I10" s="14">
        <v>220000</v>
      </c>
      <c r="J10" s="14">
        <v>60000</v>
      </c>
      <c r="K10" s="14">
        <v>6000</v>
      </c>
      <c r="L10" s="14"/>
      <c r="M10" s="14"/>
      <c r="N10" s="14"/>
      <c r="O10" s="14"/>
      <c r="P10" s="14">
        <v>6000</v>
      </c>
      <c r="Q10" s="29"/>
      <c r="R10" s="29"/>
      <c r="S10" s="29"/>
      <c r="T10" s="14"/>
      <c r="U10" s="81"/>
      <c r="V10" s="80"/>
      <c r="W10" s="14">
        <v>20000</v>
      </c>
      <c r="X10" s="14"/>
      <c r="Y10" s="81">
        <v>20000</v>
      </c>
      <c r="Z10" s="78"/>
      <c r="AA10" s="14"/>
      <c r="AB10" s="81"/>
      <c r="AC10" s="90">
        <f t="shared" si="0"/>
        <v>430734.2</v>
      </c>
    </row>
    <row r="11" spans="1:29" x14ac:dyDescent="0.25">
      <c r="A11" s="69">
        <v>2024</v>
      </c>
      <c r="B11" s="80">
        <v>40000</v>
      </c>
      <c r="C11" s="14">
        <v>5612</v>
      </c>
      <c r="D11" s="14"/>
      <c r="E11" s="14">
        <v>17000</v>
      </c>
      <c r="F11" s="14"/>
      <c r="G11" s="14">
        <v>4719.2</v>
      </c>
      <c r="H11" s="14">
        <v>6000</v>
      </c>
      <c r="I11" s="14"/>
      <c r="J11" s="14"/>
      <c r="K11" s="14">
        <v>6000</v>
      </c>
      <c r="L11" s="14"/>
      <c r="M11" s="14"/>
      <c r="N11" s="14"/>
      <c r="O11" s="14">
        <v>90000</v>
      </c>
      <c r="P11" s="14">
        <v>6000</v>
      </c>
      <c r="Q11" s="29">
        <v>40000</v>
      </c>
      <c r="R11" s="29"/>
      <c r="S11" s="29"/>
      <c r="T11" s="14"/>
      <c r="U11" s="81"/>
      <c r="V11" s="80"/>
      <c r="W11" s="14">
        <v>20000</v>
      </c>
      <c r="X11" s="14"/>
      <c r="Y11" s="81"/>
      <c r="Z11" s="80"/>
      <c r="AA11" s="14"/>
      <c r="AB11" s="81"/>
      <c r="AC11" s="90">
        <f t="shared" si="0"/>
        <v>235331.20000000001</v>
      </c>
    </row>
    <row r="12" spans="1:29" x14ac:dyDescent="0.25">
      <c r="A12" s="69">
        <v>2025</v>
      </c>
      <c r="B12" s="80">
        <v>40000</v>
      </c>
      <c r="C12" s="14"/>
      <c r="D12" s="14"/>
      <c r="E12" s="14">
        <v>17000</v>
      </c>
      <c r="F12" s="14"/>
      <c r="G12" s="14"/>
      <c r="H12" s="14">
        <v>6000</v>
      </c>
      <c r="I12" s="14"/>
      <c r="J12" s="14"/>
      <c r="K12" s="14">
        <v>6000</v>
      </c>
      <c r="L12" s="14"/>
      <c r="M12" s="14"/>
      <c r="N12" s="14"/>
      <c r="O12" s="14"/>
      <c r="P12" s="14">
        <v>6000</v>
      </c>
      <c r="Q12" s="29"/>
      <c r="R12" s="29"/>
      <c r="S12" s="29"/>
      <c r="T12" s="14"/>
      <c r="U12" s="81"/>
      <c r="V12" s="80"/>
      <c r="W12" s="14">
        <v>20000</v>
      </c>
      <c r="X12" s="14"/>
      <c r="Y12" s="81"/>
      <c r="Z12" s="80"/>
      <c r="AA12" s="14"/>
      <c r="AB12" s="81"/>
      <c r="AC12" s="90">
        <f t="shared" si="0"/>
        <v>95000</v>
      </c>
    </row>
    <row r="13" spans="1:29" x14ac:dyDescent="0.25">
      <c r="A13" s="69">
        <v>2026</v>
      </c>
      <c r="B13" s="80">
        <v>40000</v>
      </c>
      <c r="C13" s="14"/>
      <c r="D13" s="14"/>
      <c r="E13" s="14">
        <v>17000</v>
      </c>
      <c r="F13" s="14"/>
      <c r="G13" s="14"/>
      <c r="H13" s="14">
        <v>6000</v>
      </c>
      <c r="I13" s="14"/>
      <c r="J13" s="14"/>
      <c r="K13" s="14">
        <v>6000</v>
      </c>
      <c r="L13" s="14">
        <v>6000</v>
      </c>
      <c r="M13" s="14"/>
      <c r="N13" s="14"/>
      <c r="O13" s="14"/>
      <c r="P13" s="29">
        <v>6000</v>
      </c>
      <c r="Q13" s="29"/>
      <c r="R13" s="29"/>
      <c r="S13" s="29"/>
      <c r="T13" s="14"/>
      <c r="U13" s="81"/>
      <c r="V13" s="80"/>
      <c r="W13" s="14">
        <v>20000</v>
      </c>
      <c r="X13" s="14"/>
      <c r="Y13" s="81"/>
      <c r="Z13" s="80"/>
      <c r="AA13" s="14"/>
      <c r="AB13" s="81"/>
      <c r="AC13" s="90">
        <f t="shared" si="0"/>
        <v>101000</v>
      </c>
    </row>
    <row r="14" spans="1:29" x14ac:dyDescent="0.25">
      <c r="A14" s="69">
        <v>2027</v>
      </c>
      <c r="B14" s="80">
        <v>40000</v>
      </c>
      <c r="C14" s="14"/>
      <c r="D14" s="14"/>
      <c r="E14" s="14">
        <v>17000</v>
      </c>
      <c r="F14" s="14"/>
      <c r="G14" s="14"/>
      <c r="H14" s="14"/>
      <c r="I14" s="14"/>
      <c r="J14" s="14"/>
      <c r="K14" s="14">
        <v>6000</v>
      </c>
      <c r="L14" s="14">
        <v>6000</v>
      </c>
      <c r="M14" s="14"/>
      <c r="N14" s="14"/>
      <c r="O14" s="14"/>
      <c r="P14" s="117">
        <v>6000</v>
      </c>
      <c r="Q14" s="29"/>
      <c r="R14" s="29"/>
      <c r="S14" s="29"/>
      <c r="T14" s="14"/>
      <c r="U14" s="81"/>
      <c r="V14" s="80"/>
      <c r="W14" s="14">
        <v>20000</v>
      </c>
      <c r="X14" s="14"/>
      <c r="Y14" s="81"/>
      <c r="Z14" s="80"/>
      <c r="AA14" s="14"/>
      <c r="AB14" s="81"/>
      <c r="AC14" s="90">
        <f t="shared" si="0"/>
        <v>95000</v>
      </c>
    </row>
    <row r="15" spans="1:29" x14ac:dyDescent="0.25">
      <c r="A15" s="69">
        <v>2028</v>
      </c>
      <c r="B15" s="80"/>
      <c r="C15" s="14"/>
      <c r="D15" s="14"/>
      <c r="E15" s="14"/>
      <c r="F15" s="14"/>
      <c r="G15" s="14"/>
      <c r="H15" s="14"/>
      <c r="I15" s="14"/>
      <c r="J15" s="14"/>
      <c r="K15" s="14"/>
      <c r="L15" s="14">
        <v>6000</v>
      </c>
      <c r="M15" s="14"/>
      <c r="N15" s="14"/>
      <c r="O15" s="14"/>
      <c r="P15" s="29"/>
      <c r="Q15" s="29"/>
      <c r="R15" s="29"/>
      <c r="S15" s="29"/>
      <c r="T15" s="14"/>
      <c r="U15" s="81"/>
      <c r="V15" s="80"/>
      <c r="W15" s="14">
        <v>20000</v>
      </c>
      <c r="X15" s="14"/>
      <c r="Y15" s="81"/>
      <c r="Z15" s="80"/>
      <c r="AA15" s="14"/>
      <c r="AB15" s="81"/>
      <c r="AC15" s="90">
        <f t="shared" si="0"/>
        <v>26000</v>
      </c>
    </row>
    <row r="16" spans="1:29" x14ac:dyDescent="0.25">
      <c r="A16" s="69" t="s">
        <v>13</v>
      </c>
      <c r="B16" s="80">
        <f>SUM(B9:B15)</f>
        <v>200000</v>
      </c>
      <c r="C16" s="14">
        <f t="shared" ref="C16:AB16" si="1">SUM(C9:C15)</f>
        <v>16836</v>
      </c>
      <c r="D16" s="14">
        <f t="shared" si="1"/>
        <v>50806</v>
      </c>
      <c r="E16" s="14">
        <f t="shared" si="1"/>
        <v>85000</v>
      </c>
      <c r="F16" s="14">
        <f t="shared" si="1"/>
        <v>0</v>
      </c>
      <c r="G16" s="14">
        <f t="shared" si="1"/>
        <v>14157.599999999999</v>
      </c>
      <c r="H16" s="14">
        <f t="shared" si="1"/>
        <v>30000</v>
      </c>
      <c r="I16" s="14">
        <f t="shared" si="1"/>
        <v>220000</v>
      </c>
      <c r="J16" s="14">
        <f t="shared" si="1"/>
        <v>60000</v>
      </c>
      <c r="K16" s="14">
        <f t="shared" si="1"/>
        <v>30000</v>
      </c>
      <c r="L16" s="14">
        <f t="shared" si="1"/>
        <v>18000</v>
      </c>
      <c r="M16" s="14">
        <f t="shared" si="1"/>
        <v>12000</v>
      </c>
      <c r="N16" s="14">
        <f t="shared" si="1"/>
        <v>0</v>
      </c>
      <c r="O16" s="14">
        <f t="shared" si="1"/>
        <v>90000</v>
      </c>
      <c r="P16" s="14">
        <f t="shared" si="1"/>
        <v>30000</v>
      </c>
      <c r="Q16" s="14">
        <f t="shared" si="1"/>
        <v>40000</v>
      </c>
      <c r="R16" s="14">
        <f t="shared" si="1"/>
        <v>80000</v>
      </c>
      <c r="S16" s="14"/>
      <c r="T16" s="14">
        <f t="shared" si="1"/>
        <v>12000</v>
      </c>
      <c r="U16" s="81">
        <f t="shared" si="1"/>
        <v>8000</v>
      </c>
      <c r="V16" s="80">
        <f t="shared" si="1"/>
        <v>37500</v>
      </c>
      <c r="W16" s="14">
        <f t="shared" si="1"/>
        <v>140000</v>
      </c>
      <c r="X16" s="14">
        <f t="shared" si="1"/>
        <v>100000</v>
      </c>
      <c r="Y16" s="81">
        <f t="shared" si="1"/>
        <v>40000</v>
      </c>
      <c r="Z16" s="80">
        <f t="shared" si="1"/>
        <v>4300000</v>
      </c>
      <c r="AA16" s="14">
        <f t="shared" si="1"/>
        <v>6000</v>
      </c>
      <c r="AB16" s="81">
        <f t="shared" si="1"/>
        <v>20000</v>
      </c>
      <c r="AC16" s="90">
        <f t="shared" si="0"/>
        <v>5640299.5999999996</v>
      </c>
    </row>
    <row r="17" spans="1:29" x14ac:dyDescent="0.25">
      <c r="A17" s="70" t="s">
        <v>16</v>
      </c>
      <c r="B17" s="83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5"/>
      <c r="Q17" s="35"/>
      <c r="R17" s="35"/>
      <c r="S17" s="35"/>
      <c r="T17" s="30"/>
      <c r="U17" s="84"/>
      <c r="V17" s="83"/>
      <c r="W17" s="30"/>
      <c r="X17" s="30"/>
      <c r="Y17" s="84"/>
      <c r="Z17" s="83"/>
      <c r="AA17" s="30"/>
      <c r="AB17" s="84"/>
      <c r="AC17" s="73"/>
    </row>
    <row r="18" spans="1:29" x14ac:dyDescent="0.25">
      <c r="A18" s="69" t="s">
        <v>22</v>
      </c>
      <c r="B18" s="8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9"/>
      <c r="R18" s="29"/>
      <c r="S18" s="29"/>
      <c r="T18" s="14"/>
      <c r="U18" s="81">
        <v>8000</v>
      </c>
      <c r="V18" s="80"/>
      <c r="W18" s="14">
        <v>20000</v>
      </c>
      <c r="X18" s="14"/>
      <c r="Y18" s="81"/>
      <c r="Z18" s="80"/>
      <c r="AA18" s="14">
        <v>6000</v>
      </c>
      <c r="AB18" s="81"/>
      <c r="AC18" s="72">
        <f>SUM(B18:AB18)</f>
        <v>34000</v>
      </c>
    </row>
    <row r="19" spans="1:29" x14ac:dyDescent="0.25">
      <c r="A19" s="69" t="s">
        <v>23</v>
      </c>
      <c r="B19" s="8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>
        <v>6000</v>
      </c>
      <c r="Q19" s="29"/>
      <c r="R19" s="29"/>
      <c r="S19" s="29"/>
      <c r="T19" s="14"/>
      <c r="U19" s="81"/>
      <c r="V19" s="80"/>
      <c r="W19" s="14">
        <v>20000</v>
      </c>
      <c r="X19" s="14"/>
      <c r="Y19" s="81"/>
      <c r="Z19" s="80"/>
      <c r="AA19" s="14"/>
      <c r="AB19" s="81"/>
      <c r="AC19" s="72">
        <f t="shared" ref="AC19:AC67" si="2">SUM(B19:AB19)</f>
        <v>26000</v>
      </c>
    </row>
    <row r="20" spans="1:29" x14ac:dyDescent="0.25">
      <c r="A20" s="69" t="s">
        <v>44</v>
      </c>
      <c r="B20" s="80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>
        <v>6000</v>
      </c>
      <c r="Q20" s="29"/>
      <c r="R20" s="29"/>
      <c r="S20" s="29"/>
      <c r="T20" s="14"/>
      <c r="U20" s="81"/>
      <c r="V20" s="80"/>
      <c r="W20" s="14">
        <v>20000</v>
      </c>
      <c r="X20" s="14"/>
      <c r="Y20" s="81"/>
      <c r="Z20" s="80"/>
      <c r="AA20" s="14"/>
      <c r="AB20" s="81"/>
      <c r="AC20" s="72">
        <f t="shared" si="2"/>
        <v>26000</v>
      </c>
    </row>
    <row r="21" spans="1:29" x14ac:dyDescent="0.25">
      <c r="A21" s="69" t="s">
        <v>72</v>
      </c>
      <c r="B21" s="8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6000</v>
      </c>
      <c r="Q21" s="29"/>
      <c r="R21" s="29"/>
      <c r="S21" s="29"/>
      <c r="T21" s="14"/>
      <c r="U21" s="81"/>
      <c r="V21" s="80"/>
      <c r="W21" s="14">
        <v>20000</v>
      </c>
      <c r="X21" s="14"/>
      <c r="Y21" s="81"/>
      <c r="Z21" s="80"/>
      <c r="AA21" s="14"/>
      <c r="AB21" s="81"/>
      <c r="AC21" s="72">
        <f t="shared" si="2"/>
        <v>26000</v>
      </c>
    </row>
    <row r="22" spans="1:29" x14ac:dyDescent="0.25">
      <c r="A22" s="69" t="s">
        <v>88</v>
      </c>
      <c r="B22" s="80"/>
      <c r="C22" s="14"/>
      <c r="D22" s="14"/>
      <c r="E22" s="14"/>
      <c r="F22" s="14"/>
      <c r="G22" s="14"/>
      <c r="H22" s="14"/>
      <c r="I22" s="14"/>
      <c r="J22" s="14"/>
      <c r="K22" s="14"/>
      <c r="L22" s="14">
        <v>6000</v>
      </c>
      <c r="M22" s="14"/>
      <c r="N22" s="14"/>
      <c r="O22" s="14"/>
      <c r="P22" s="14">
        <v>6000</v>
      </c>
      <c r="Q22" s="29"/>
      <c r="R22" s="29"/>
      <c r="S22" s="29"/>
      <c r="T22" s="14"/>
      <c r="U22" s="81"/>
      <c r="V22" s="80"/>
      <c r="W22" s="14">
        <v>20000</v>
      </c>
      <c r="X22" s="14"/>
      <c r="Y22" s="81"/>
      <c r="Z22" s="80"/>
      <c r="AA22" s="14"/>
      <c r="AB22" s="81"/>
      <c r="AC22" s="72">
        <f t="shared" si="2"/>
        <v>32000</v>
      </c>
    </row>
    <row r="23" spans="1:29" x14ac:dyDescent="0.25">
      <c r="A23" s="69" t="s">
        <v>118</v>
      </c>
      <c r="B23" s="80"/>
      <c r="C23" s="14"/>
      <c r="D23" s="14"/>
      <c r="E23" s="14"/>
      <c r="F23" s="14"/>
      <c r="G23" s="14"/>
      <c r="H23" s="14"/>
      <c r="I23" s="14"/>
      <c r="J23" s="14"/>
      <c r="K23" s="14"/>
      <c r="L23" s="14">
        <v>6000</v>
      </c>
      <c r="M23" s="14"/>
      <c r="N23" s="14"/>
      <c r="O23" s="14"/>
      <c r="P23" s="29">
        <v>60000</v>
      </c>
      <c r="Q23" s="29"/>
      <c r="R23" s="29"/>
      <c r="S23" s="29"/>
      <c r="T23" s="14"/>
      <c r="U23" s="81"/>
      <c r="V23" s="80"/>
      <c r="W23" s="14">
        <v>20000</v>
      </c>
      <c r="X23" s="14"/>
      <c r="Y23" s="81"/>
      <c r="Z23" s="80"/>
      <c r="AA23" s="14"/>
      <c r="AB23" s="81"/>
      <c r="AC23" s="72">
        <f t="shared" si="2"/>
        <v>86000</v>
      </c>
    </row>
    <row r="24" spans="1:29" x14ac:dyDescent="0.25">
      <c r="A24" s="69" t="s">
        <v>194</v>
      </c>
      <c r="B24" s="80"/>
      <c r="C24" s="14"/>
      <c r="D24" s="14"/>
      <c r="E24" s="14"/>
      <c r="F24" s="14"/>
      <c r="G24" s="14"/>
      <c r="H24" s="14"/>
      <c r="I24" s="14"/>
      <c r="J24" s="14"/>
      <c r="K24" s="14"/>
      <c r="L24" s="14">
        <v>6000</v>
      </c>
      <c r="M24" s="14"/>
      <c r="N24" s="14"/>
      <c r="O24" s="14"/>
      <c r="P24" s="29"/>
      <c r="Q24" s="29"/>
      <c r="R24" s="29"/>
      <c r="S24" s="29"/>
      <c r="T24" s="14"/>
      <c r="U24" s="81"/>
      <c r="V24" s="80"/>
      <c r="W24" s="14">
        <v>20000</v>
      </c>
      <c r="X24" s="14"/>
      <c r="Y24" s="81"/>
      <c r="Z24" s="80"/>
      <c r="AA24" s="14"/>
      <c r="AB24" s="81"/>
      <c r="AC24" s="72">
        <f t="shared" si="2"/>
        <v>26000</v>
      </c>
    </row>
    <row r="25" spans="1:29" x14ac:dyDescent="0.25">
      <c r="A25" s="69" t="s">
        <v>25</v>
      </c>
      <c r="B25" s="80"/>
      <c r="C25" s="14"/>
      <c r="D25" s="14"/>
      <c r="E25" s="82"/>
      <c r="F25" s="14"/>
      <c r="G25" s="14">
        <v>1573</v>
      </c>
      <c r="H25" s="14"/>
      <c r="I25" s="14"/>
      <c r="J25" s="14"/>
      <c r="K25" s="14"/>
      <c r="L25" s="14"/>
      <c r="M25" s="14"/>
      <c r="N25" s="14"/>
      <c r="O25" s="14"/>
      <c r="P25" s="29"/>
      <c r="Q25" s="29"/>
      <c r="R25" s="29">
        <v>20000</v>
      </c>
      <c r="S25" s="25"/>
      <c r="T25" s="14"/>
      <c r="U25" s="81"/>
      <c r="V25" s="80"/>
      <c r="W25" s="14"/>
      <c r="X25" s="14"/>
      <c r="Y25" s="81"/>
      <c r="Z25" s="80"/>
      <c r="AA25" s="14"/>
      <c r="AB25" s="81"/>
      <c r="AC25" s="72">
        <f t="shared" si="2"/>
        <v>21573</v>
      </c>
    </row>
    <row r="26" spans="1:29" x14ac:dyDescent="0.25">
      <c r="A26" s="69" t="s">
        <v>26</v>
      </c>
      <c r="B26" s="80"/>
      <c r="C26" s="14"/>
      <c r="D26" s="14"/>
      <c r="E26" s="14">
        <v>17000</v>
      </c>
      <c r="F26" s="14"/>
      <c r="G26" s="14">
        <v>1573</v>
      </c>
      <c r="H26" s="14"/>
      <c r="I26" s="14"/>
      <c r="J26" s="14"/>
      <c r="K26" s="14"/>
      <c r="L26" s="14"/>
      <c r="M26" s="14"/>
      <c r="N26" s="14"/>
      <c r="O26" s="14"/>
      <c r="P26" s="29"/>
      <c r="Q26" s="29"/>
      <c r="R26" s="25"/>
      <c r="S26" s="25"/>
      <c r="T26" s="14"/>
      <c r="U26" s="81"/>
      <c r="V26" s="80"/>
      <c r="W26" s="14"/>
      <c r="X26" s="14"/>
      <c r="Y26" s="81"/>
      <c r="Z26" s="80"/>
      <c r="AA26" s="14"/>
      <c r="AB26" s="81"/>
      <c r="AC26" s="72">
        <f t="shared" si="2"/>
        <v>18573</v>
      </c>
    </row>
    <row r="27" spans="1:29" x14ac:dyDescent="0.25">
      <c r="A27" s="69" t="s">
        <v>43</v>
      </c>
      <c r="B27" s="80"/>
      <c r="C27" s="14"/>
      <c r="D27" s="14"/>
      <c r="E27" s="14">
        <v>17000</v>
      </c>
      <c r="F27" s="14"/>
      <c r="G27" s="14">
        <v>1573</v>
      </c>
      <c r="H27" s="14"/>
      <c r="I27" s="14"/>
      <c r="J27" s="14"/>
      <c r="K27" s="14"/>
      <c r="L27" s="14"/>
      <c r="M27" s="14"/>
      <c r="N27" s="14"/>
      <c r="O27" s="14"/>
      <c r="P27" s="29"/>
      <c r="Q27" s="29"/>
      <c r="R27" s="25"/>
      <c r="S27" s="25"/>
      <c r="T27" s="14"/>
      <c r="U27" s="81"/>
      <c r="V27" s="80"/>
      <c r="W27" s="14"/>
      <c r="X27" s="14"/>
      <c r="Y27" s="81"/>
      <c r="Z27" s="80"/>
      <c r="AA27" s="14"/>
      <c r="AB27" s="81"/>
      <c r="AC27" s="72">
        <f t="shared" si="2"/>
        <v>18573</v>
      </c>
    </row>
    <row r="28" spans="1:29" x14ac:dyDescent="0.25">
      <c r="A28" s="69" t="s">
        <v>63</v>
      </c>
      <c r="B28" s="80"/>
      <c r="C28" s="14"/>
      <c r="D28" s="14"/>
      <c r="E28" s="14">
        <v>17000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9"/>
      <c r="Q28" s="29"/>
      <c r="R28" s="25"/>
      <c r="S28" s="25"/>
      <c r="T28" s="14"/>
      <c r="U28" s="81"/>
      <c r="V28" s="80"/>
      <c r="W28" s="14"/>
      <c r="X28" s="14"/>
      <c r="Y28" s="81"/>
      <c r="Z28" s="80"/>
      <c r="AA28" s="14"/>
      <c r="AB28" s="81"/>
      <c r="AC28" s="72">
        <f t="shared" si="2"/>
        <v>17000</v>
      </c>
    </row>
    <row r="29" spans="1:29" x14ac:dyDescent="0.25">
      <c r="A29" s="69" t="s">
        <v>89</v>
      </c>
      <c r="B29" s="80"/>
      <c r="C29" s="14"/>
      <c r="D29" s="14"/>
      <c r="E29" s="14">
        <v>17000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9"/>
      <c r="Q29" s="29"/>
      <c r="R29" s="25"/>
      <c r="S29" s="25"/>
      <c r="T29" s="14"/>
      <c r="U29" s="81"/>
      <c r="V29" s="80"/>
      <c r="W29" s="14"/>
      <c r="X29" s="14"/>
      <c r="Y29" s="81"/>
      <c r="Z29" s="80"/>
      <c r="AA29" s="14"/>
      <c r="AB29" s="81"/>
      <c r="AC29" s="72">
        <f t="shared" si="2"/>
        <v>17000</v>
      </c>
    </row>
    <row r="30" spans="1:29" x14ac:dyDescent="0.25">
      <c r="A30" s="69" t="s">
        <v>116</v>
      </c>
      <c r="B30" s="80"/>
      <c r="C30" s="14"/>
      <c r="D30" s="14"/>
      <c r="E30" s="14">
        <v>17000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9"/>
      <c r="Q30" s="29"/>
      <c r="R30" s="25"/>
      <c r="S30" s="25"/>
      <c r="T30" s="14"/>
      <c r="U30" s="81"/>
      <c r="V30" s="80"/>
      <c r="W30" s="14"/>
      <c r="X30" s="14"/>
      <c r="Y30" s="81"/>
      <c r="Z30" s="80"/>
      <c r="AA30" s="14"/>
      <c r="AB30" s="81"/>
      <c r="AC30" s="72">
        <f t="shared" si="2"/>
        <v>17000</v>
      </c>
    </row>
    <row r="31" spans="1:29" x14ac:dyDescent="0.25">
      <c r="A31" s="69" t="s">
        <v>177</v>
      </c>
      <c r="B31" s="8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9"/>
      <c r="Q31" s="29"/>
      <c r="R31" s="25"/>
      <c r="S31" s="25"/>
      <c r="T31" s="14"/>
      <c r="U31" s="81"/>
      <c r="V31" s="80"/>
      <c r="W31" s="14"/>
      <c r="X31" s="14"/>
      <c r="Y31" s="81"/>
      <c r="Z31" s="80"/>
      <c r="AA31" s="14"/>
      <c r="AB31" s="81"/>
      <c r="AC31" s="72">
        <f t="shared" si="2"/>
        <v>0</v>
      </c>
    </row>
    <row r="32" spans="1:29" x14ac:dyDescent="0.25">
      <c r="A32" s="69" t="s">
        <v>27</v>
      </c>
      <c r="B32" s="80"/>
      <c r="C32" s="14">
        <v>5612</v>
      </c>
      <c r="D32" s="14">
        <v>25403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9"/>
      <c r="Q32" s="29"/>
      <c r="R32" s="25"/>
      <c r="S32" s="25"/>
      <c r="T32" s="14"/>
      <c r="U32" s="81"/>
      <c r="V32" s="80"/>
      <c r="W32" s="14"/>
      <c r="X32" s="14"/>
      <c r="Y32" s="81"/>
      <c r="Z32" s="80"/>
      <c r="AA32" s="14"/>
      <c r="AB32" s="81"/>
      <c r="AC32" s="72">
        <f t="shared" si="2"/>
        <v>31015</v>
      </c>
    </row>
    <row r="33" spans="1:29" x14ac:dyDescent="0.25">
      <c r="A33" s="69" t="s">
        <v>28</v>
      </c>
      <c r="B33" s="80">
        <v>40000</v>
      </c>
      <c r="C33" s="14">
        <v>5612</v>
      </c>
      <c r="D33" s="14">
        <v>25403</v>
      </c>
      <c r="E33" s="14"/>
      <c r="F33" s="82"/>
      <c r="G33" s="14"/>
      <c r="H33" s="14"/>
      <c r="I33" s="14"/>
      <c r="J33" s="14"/>
      <c r="K33" s="14"/>
      <c r="L33" s="14"/>
      <c r="M33" s="14"/>
      <c r="N33" s="14"/>
      <c r="O33" s="14"/>
      <c r="P33" s="29"/>
      <c r="Q33" s="29"/>
      <c r="R33" s="25"/>
      <c r="S33" s="25"/>
      <c r="T33" s="14"/>
      <c r="U33" s="81"/>
      <c r="V33" s="80"/>
      <c r="W33" s="14"/>
      <c r="X33" s="14"/>
      <c r="Y33" s="81"/>
      <c r="Z33" s="80"/>
      <c r="AA33" s="14"/>
      <c r="AB33" s="81"/>
      <c r="AC33" s="72">
        <f t="shared" si="2"/>
        <v>71015</v>
      </c>
    </row>
    <row r="34" spans="1:29" x14ac:dyDescent="0.25">
      <c r="A34" s="69" t="s">
        <v>51</v>
      </c>
      <c r="B34" s="80">
        <v>40000</v>
      </c>
      <c r="C34" s="14">
        <v>5612</v>
      </c>
      <c r="D34" s="8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9"/>
      <c r="Q34" s="29">
        <v>40000</v>
      </c>
      <c r="R34" s="25"/>
      <c r="S34" s="25"/>
      <c r="T34" s="14"/>
      <c r="U34" s="81"/>
      <c r="V34" s="80"/>
      <c r="W34" s="14"/>
      <c r="X34" s="14"/>
      <c r="Y34" s="81"/>
      <c r="Z34" s="80"/>
      <c r="AA34" s="14"/>
      <c r="AB34" s="81"/>
      <c r="AC34" s="72">
        <f t="shared" si="2"/>
        <v>85612</v>
      </c>
    </row>
    <row r="35" spans="1:29" x14ac:dyDescent="0.25">
      <c r="A35" s="69" t="s">
        <v>69</v>
      </c>
      <c r="B35" s="80">
        <v>40000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9"/>
      <c r="Q35" s="29"/>
      <c r="R35" s="25"/>
      <c r="S35" s="25"/>
      <c r="T35" s="14"/>
      <c r="U35" s="81"/>
      <c r="V35" s="80"/>
      <c r="W35" s="14"/>
      <c r="X35" s="14"/>
      <c r="Y35" s="81"/>
      <c r="Z35" s="80"/>
      <c r="AA35" s="14"/>
      <c r="AB35" s="81"/>
      <c r="AC35" s="72">
        <f t="shared" si="2"/>
        <v>40000</v>
      </c>
    </row>
    <row r="36" spans="1:29" x14ac:dyDescent="0.25">
      <c r="A36" s="69" t="s">
        <v>90</v>
      </c>
      <c r="B36" s="80">
        <v>40000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29"/>
      <c r="Q36" s="29"/>
      <c r="R36" s="25"/>
      <c r="S36" s="25"/>
      <c r="T36" s="14"/>
      <c r="U36" s="81"/>
      <c r="V36" s="80"/>
      <c r="W36" s="14"/>
      <c r="X36" s="14"/>
      <c r="Y36" s="81"/>
      <c r="Z36" s="80"/>
      <c r="AA36" s="14"/>
      <c r="AB36" s="81"/>
      <c r="AC36" s="72">
        <f t="shared" si="2"/>
        <v>40000</v>
      </c>
    </row>
    <row r="37" spans="1:29" x14ac:dyDescent="0.25">
      <c r="A37" s="69" t="s">
        <v>117</v>
      </c>
      <c r="B37" s="80">
        <v>40000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29"/>
      <c r="Q37" s="29"/>
      <c r="R37" s="25"/>
      <c r="S37" s="25"/>
      <c r="T37" s="14"/>
      <c r="U37" s="81"/>
      <c r="V37" s="80"/>
      <c r="W37" s="14"/>
      <c r="X37" s="14"/>
      <c r="Y37" s="81"/>
      <c r="Z37" s="80"/>
      <c r="AA37" s="14"/>
      <c r="AB37" s="81"/>
      <c r="AC37" s="72">
        <f t="shared" si="2"/>
        <v>40000</v>
      </c>
    </row>
    <row r="38" spans="1:29" x14ac:dyDescent="0.25">
      <c r="A38" s="69" t="s">
        <v>195</v>
      </c>
      <c r="B38" s="8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29"/>
      <c r="Q38" s="29"/>
      <c r="R38" s="25"/>
      <c r="S38" s="25"/>
      <c r="T38" s="14"/>
      <c r="U38" s="81"/>
      <c r="V38" s="80"/>
      <c r="W38" s="14"/>
      <c r="X38" s="14"/>
      <c r="Y38" s="81"/>
      <c r="Z38" s="80"/>
      <c r="AA38" s="14"/>
      <c r="AB38" s="81"/>
      <c r="AC38" s="72">
        <f t="shared" si="2"/>
        <v>0</v>
      </c>
    </row>
    <row r="39" spans="1:29" x14ac:dyDescent="0.25">
      <c r="A39" s="69" t="s">
        <v>29</v>
      </c>
      <c r="B39" s="8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29"/>
      <c r="Q39" s="29"/>
      <c r="R39" s="25"/>
      <c r="S39" s="25"/>
      <c r="T39" s="14"/>
      <c r="U39" s="81"/>
      <c r="V39" s="80"/>
      <c r="W39" s="14"/>
      <c r="X39" s="14"/>
      <c r="Y39" s="81"/>
      <c r="Z39" s="80"/>
      <c r="AA39" s="14"/>
      <c r="AB39" s="81"/>
      <c r="AC39" s="72">
        <f t="shared" si="2"/>
        <v>0</v>
      </c>
    </row>
    <row r="40" spans="1:29" x14ac:dyDescent="0.25">
      <c r="A40" s="69" t="s">
        <v>30</v>
      </c>
      <c r="B40" s="8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29"/>
      <c r="Q40" s="29"/>
      <c r="R40" s="25"/>
      <c r="S40" s="25"/>
      <c r="T40" s="14"/>
      <c r="U40" s="81"/>
      <c r="V40" s="80"/>
      <c r="W40" s="14"/>
      <c r="X40" s="14"/>
      <c r="Y40" s="81"/>
      <c r="Z40" s="80"/>
      <c r="AA40" s="14"/>
      <c r="AB40" s="81"/>
      <c r="AC40" s="72">
        <f t="shared" si="2"/>
        <v>0</v>
      </c>
    </row>
    <row r="41" spans="1:29" x14ac:dyDescent="0.25">
      <c r="A41" s="69" t="s">
        <v>46</v>
      </c>
      <c r="B41" s="8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29"/>
      <c r="Q41" s="29"/>
      <c r="R41" s="25"/>
      <c r="S41" s="25"/>
      <c r="T41" s="14"/>
      <c r="U41" s="81"/>
      <c r="V41" s="80"/>
      <c r="W41" s="14"/>
      <c r="X41" s="14"/>
      <c r="Y41" s="81"/>
      <c r="Z41" s="80"/>
      <c r="AA41" s="14"/>
      <c r="AB41" s="81"/>
      <c r="AC41" s="72">
        <f t="shared" si="2"/>
        <v>0</v>
      </c>
    </row>
    <row r="42" spans="1:29" x14ac:dyDescent="0.25">
      <c r="A42" s="69" t="s">
        <v>64</v>
      </c>
      <c r="B42" s="8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29"/>
      <c r="Q42" s="29"/>
      <c r="R42" s="25"/>
      <c r="S42" s="25"/>
      <c r="T42" s="14"/>
      <c r="U42" s="81"/>
      <c r="V42" s="80"/>
      <c r="W42" s="14"/>
      <c r="X42" s="14"/>
      <c r="Y42" s="81"/>
      <c r="Z42" s="80"/>
      <c r="AA42" s="14"/>
      <c r="AB42" s="81"/>
      <c r="AC42" s="72">
        <f t="shared" si="2"/>
        <v>0</v>
      </c>
    </row>
    <row r="43" spans="1:29" x14ac:dyDescent="0.25">
      <c r="A43" s="69" t="s">
        <v>91</v>
      </c>
      <c r="B43" s="8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29"/>
      <c r="Q43" s="29"/>
      <c r="R43" s="25"/>
      <c r="S43" s="25"/>
      <c r="T43" s="14"/>
      <c r="U43" s="81"/>
      <c r="V43" s="80"/>
      <c r="W43" s="14"/>
      <c r="X43" s="14"/>
      <c r="Y43" s="81"/>
      <c r="Z43" s="80"/>
      <c r="AA43" s="14"/>
      <c r="AB43" s="81"/>
      <c r="AC43" s="72">
        <f t="shared" si="2"/>
        <v>0</v>
      </c>
    </row>
    <row r="44" spans="1:29" x14ac:dyDescent="0.25">
      <c r="A44" s="69" t="s">
        <v>115</v>
      </c>
      <c r="B44" s="8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29"/>
      <c r="Q44" s="29"/>
      <c r="R44" s="25"/>
      <c r="S44" s="25"/>
      <c r="T44" s="14"/>
      <c r="U44" s="81"/>
      <c r="V44" s="80"/>
      <c r="W44" s="14"/>
      <c r="X44" s="14"/>
      <c r="Y44" s="81"/>
      <c r="Z44" s="80"/>
      <c r="AA44" s="14"/>
      <c r="AB44" s="81"/>
      <c r="AC44" s="72">
        <f t="shared" si="2"/>
        <v>0</v>
      </c>
    </row>
    <row r="45" spans="1:29" x14ac:dyDescent="0.25">
      <c r="A45" s="69" t="s">
        <v>178</v>
      </c>
      <c r="B45" s="8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9"/>
      <c r="Q45" s="29"/>
      <c r="R45" s="25"/>
      <c r="S45" s="25"/>
      <c r="T45" s="14"/>
      <c r="U45" s="81"/>
      <c r="V45" s="80"/>
      <c r="W45" s="14"/>
      <c r="X45" s="14"/>
      <c r="Y45" s="81"/>
      <c r="Z45" s="80"/>
      <c r="AA45" s="14"/>
      <c r="AB45" s="81"/>
      <c r="AC45" s="72">
        <f t="shared" si="2"/>
        <v>0</v>
      </c>
    </row>
    <row r="46" spans="1:29" x14ac:dyDescent="0.25">
      <c r="A46" s="69" t="s">
        <v>34</v>
      </c>
      <c r="B46" s="80"/>
      <c r="C46" s="14"/>
      <c r="D46" s="14"/>
      <c r="E46" s="14"/>
      <c r="F46" s="14"/>
      <c r="G46" s="14">
        <v>1573</v>
      </c>
      <c r="H46" s="14">
        <v>6000</v>
      </c>
      <c r="I46" s="14"/>
      <c r="J46" s="14"/>
      <c r="K46" s="14"/>
      <c r="L46" s="14"/>
      <c r="M46" s="14"/>
      <c r="N46" s="14"/>
      <c r="O46" s="14"/>
      <c r="P46" s="29"/>
      <c r="Q46" s="29"/>
      <c r="R46" s="29">
        <v>20000</v>
      </c>
      <c r="S46" s="25"/>
      <c r="T46" s="14"/>
      <c r="U46" s="81"/>
      <c r="V46" s="80"/>
      <c r="W46" s="14"/>
      <c r="X46" s="14"/>
      <c r="Y46" s="81">
        <v>20000</v>
      </c>
      <c r="Z46" s="80"/>
      <c r="AA46" s="14"/>
      <c r="AB46" s="81"/>
      <c r="AC46" s="72">
        <f t="shared" si="2"/>
        <v>47573</v>
      </c>
    </row>
    <row r="47" spans="1:29" x14ac:dyDescent="0.25">
      <c r="A47" s="69" t="s">
        <v>35</v>
      </c>
      <c r="B47" s="80"/>
      <c r="C47" s="14"/>
      <c r="D47" s="14"/>
      <c r="E47" s="14"/>
      <c r="F47" s="14"/>
      <c r="G47" s="14">
        <v>1573</v>
      </c>
      <c r="H47" s="14">
        <v>6000</v>
      </c>
      <c r="I47" s="14"/>
      <c r="J47" s="14"/>
      <c r="K47" s="14">
        <v>6000</v>
      </c>
      <c r="L47" s="14"/>
      <c r="M47" s="14"/>
      <c r="N47" s="14"/>
      <c r="O47" s="14"/>
      <c r="P47" s="29"/>
      <c r="Q47" s="29"/>
      <c r="R47" s="25"/>
      <c r="S47" s="25"/>
      <c r="T47" s="14"/>
      <c r="U47" s="81"/>
      <c r="V47" s="80"/>
      <c r="W47" s="14"/>
      <c r="X47" s="14"/>
      <c r="Y47" s="81">
        <v>20000</v>
      </c>
      <c r="Z47" s="80"/>
      <c r="AA47" s="14"/>
      <c r="AB47" s="81"/>
      <c r="AC47" s="72">
        <f t="shared" si="2"/>
        <v>33573</v>
      </c>
    </row>
    <row r="48" spans="1:29" x14ac:dyDescent="0.25">
      <c r="A48" s="69" t="s">
        <v>49</v>
      </c>
      <c r="B48" s="80"/>
      <c r="C48" s="14"/>
      <c r="D48" s="14"/>
      <c r="E48" s="14"/>
      <c r="F48" s="14"/>
      <c r="G48" s="14">
        <v>1573</v>
      </c>
      <c r="H48" s="14">
        <v>6000</v>
      </c>
      <c r="I48" s="14"/>
      <c r="J48" s="14"/>
      <c r="K48" s="14">
        <v>6000</v>
      </c>
      <c r="L48" s="14"/>
      <c r="M48" s="14"/>
      <c r="N48" s="14"/>
      <c r="O48" s="14">
        <v>90000</v>
      </c>
      <c r="P48" s="29"/>
      <c r="Q48" s="29"/>
      <c r="R48" s="25"/>
      <c r="S48" s="25"/>
      <c r="T48" s="14"/>
      <c r="U48" s="81"/>
      <c r="V48" s="80"/>
      <c r="W48" s="14"/>
      <c r="X48" s="14"/>
      <c r="Y48" s="81"/>
      <c r="Z48" s="80"/>
      <c r="AA48" s="14"/>
      <c r="AB48" s="81"/>
      <c r="AC48" s="72">
        <f t="shared" si="2"/>
        <v>103573</v>
      </c>
    </row>
    <row r="49" spans="1:29" x14ac:dyDescent="0.25">
      <c r="A49" s="69" t="s">
        <v>70</v>
      </c>
      <c r="B49" s="80"/>
      <c r="C49" s="14"/>
      <c r="D49" s="14"/>
      <c r="E49" s="14"/>
      <c r="F49" s="14"/>
      <c r="G49" s="14"/>
      <c r="H49" s="14">
        <v>6000</v>
      </c>
      <c r="I49" s="14"/>
      <c r="J49" s="14"/>
      <c r="K49" s="14">
        <v>6000</v>
      </c>
      <c r="L49" s="14"/>
      <c r="M49" s="14"/>
      <c r="N49" s="14"/>
      <c r="O49" s="14"/>
      <c r="P49" s="29"/>
      <c r="Q49" s="29"/>
      <c r="R49" s="25"/>
      <c r="S49" s="25"/>
      <c r="T49" s="14"/>
      <c r="U49" s="81"/>
      <c r="V49" s="80"/>
      <c r="W49" s="14"/>
      <c r="X49" s="14"/>
      <c r="Y49" s="81"/>
      <c r="Z49" s="80"/>
      <c r="AA49" s="14"/>
      <c r="AB49" s="81"/>
      <c r="AC49" s="72">
        <f t="shared" si="2"/>
        <v>12000</v>
      </c>
    </row>
    <row r="50" spans="1:29" x14ac:dyDescent="0.25">
      <c r="A50" s="69" t="s">
        <v>92</v>
      </c>
      <c r="B50" s="80"/>
      <c r="C50" s="14"/>
      <c r="D50" s="14"/>
      <c r="E50" s="14"/>
      <c r="F50" s="14"/>
      <c r="G50" s="14"/>
      <c r="H50" s="14">
        <v>6000</v>
      </c>
      <c r="I50" s="14"/>
      <c r="J50" s="14"/>
      <c r="K50" s="14">
        <v>6000</v>
      </c>
      <c r="L50" s="14"/>
      <c r="M50" s="14"/>
      <c r="N50" s="14"/>
      <c r="O50" s="14"/>
      <c r="P50" s="29"/>
      <c r="Q50" s="29"/>
      <c r="R50" s="25"/>
      <c r="S50" s="25"/>
      <c r="T50" s="14"/>
      <c r="U50" s="81"/>
      <c r="V50" s="80"/>
      <c r="W50" s="14"/>
      <c r="X50" s="14"/>
      <c r="Y50" s="81"/>
      <c r="Z50" s="80"/>
      <c r="AA50" s="14"/>
      <c r="AB50" s="81"/>
      <c r="AC50" s="72">
        <f t="shared" si="2"/>
        <v>12000</v>
      </c>
    </row>
    <row r="51" spans="1:29" x14ac:dyDescent="0.25">
      <c r="A51" s="69" t="s">
        <v>124</v>
      </c>
      <c r="B51" s="80"/>
      <c r="C51" s="14"/>
      <c r="D51" s="14"/>
      <c r="E51" s="14"/>
      <c r="F51" s="14"/>
      <c r="G51" s="14"/>
      <c r="H51" s="82"/>
      <c r="I51" s="82"/>
      <c r="J51" s="82"/>
      <c r="K51" s="14">
        <v>6000</v>
      </c>
      <c r="L51" s="14"/>
      <c r="M51" s="14"/>
      <c r="N51" s="14"/>
      <c r="O51" s="14"/>
      <c r="P51" s="29"/>
      <c r="Q51" s="29"/>
      <c r="R51" s="25"/>
      <c r="S51" s="25"/>
      <c r="T51" s="14"/>
      <c r="U51" s="81"/>
      <c r="V51" s="80"/>
      <c r="W51" s="14"/>
      <c r="X51" s="14"/>
      <c r="Y51" s="81"/>
      <c r="Z51" s="80"/>
      <c r="AA51" s="14"/>
      <c r="AB51" s="81"/>
      <c r="AC51" s="72">
        <f t="shared" si="2"/>
        <v>6000</v>
      </c>
    </row>
    <row r="52" spans="1:29" x14ac:dyDescent="0.25">
      <c r="A52" s="69" t="s">
        <v>197</v>
      </c>
      <c r="B52" s="80"/>
      <c r="C52" s="14"/>
      <c r="D52" s="14">
        <v>15403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29"/>
      <c r="Q52" s="29"/>
      <c r="R52" s="25"/>
      <c r="S52" s="25"/>
      <c r="T52" s="14"/>
      <c r="U52" s="81"/>
      <c r="V52" s="80"/>
      <c r="W52" s="14"/>
      <c r="X52" s="14"/>
      <c r="Y52" s="81"/>
      <c r="Z52" s="80"/>
      <c r="AA52" s="14"/>
      <c r="AB52" s="81"/>
      <c r="AC52" s="72">
        <f t="shared" si="2"/>
        <v>15403</v>
      </c>
    </row>
    <row r="53" spans="1:29" x14ac:dyDescent="0.25">
      <c r="A53" s="69" t="s">
        <v>36</v>
      </c>
      <c r="B53" s="80"/>
      <c r="C53" s="14"/>
      <c r="D53" s="14">
        <v>15403</v>
      </c>
      <c r="E53" s="14"/>
      <c r="F53" s="14"/>
      <c r="G53" s="14">
        <v>1573</v>
      </c>
      <c r="H53" s="14"/>
      <c r="I53" s="14"/>
      <c r="J53" s="14"/>
      <c r="K53" s="14"/>
      <c r="L53" s="14"/>
      <c r="M53" s="14"/>
      <c r="N53" s="14"/>
      <c r="O53" s="14"/>
      <c r="P53" s="29"/>
      <c r="Q53" s="29"/>
      <c r="R53" s="29">
        <v>20000</v>
      </c>
      <c r="S53" s="25"/>
      <c r="T53" s="14"/>
      <c r="U53" s="81"/>
      <c r="V53" s="80"/>
      <c r="W53" s="14"/>
      <c r="X53" s="14"/>
      <c r="Y53" s="81"/>
      <c r="Z53" s="80"/>
      <c r="AA53" s="14"/>
      <c r="AB53" s="81"/>
      <c r="AC53" s="72">
        <f t="shared" si="2"/>
        <v>36976</v>
      </c>
    </row>
    <row r="54" spans="1:29" x14ac:dyDescent="0.25">
      <c r="A54" s="69" t="s">
        <v>37</v>
      </c>
      <c r="B54" s="80"/>
      <c r="C54" s="14"/>
      <c r="D54" s="14">
        <v>15403</v>
      </c>
      <c r="E54" s="14"/>
      <c r="F54" s="14"/>
      <c r="G54" s="14">
        <v>1573</v>
      </c>
      <c r="H54" s="14"/>
      <c r="I54" s="14"/>
      <c r="J54" s="14"/>
      <c r="K54" s="14"/>
      <c r="L54" s="14"/>
      <c r="M54" s="14"/>
      <c r="N54" s="14"/>
      <c r="O54" s="14"/>
      <c r="P54" s="29"/>
      <c r="Q54" s="29"/>
      <c r="R54" s="29"/>
      <c r="S54" s="29"/>
      <c r="T54" s="14"/>
      <c r="U54" s="81"/>
      <c r="V54" s="80"/>
      <c r="W54" s="14"/>
      <c r="X54" s="14"/>
      <c r="Y54" s="81"/>
      <c r="Z54" s="80"/>
      <c r="AA54" s="14"/>
      <c r="AB54" s="81"/>
      <c r="AC54" s="72">
        <f t="shared" si="2"/>
        <v>16976</v>
      </c>
    </row>
    <row r="55" spans="1:29" x14ac:dyDescent="0.25">
      <c r="A55" s="69" t="s">
        <v>48</v>
      </c>
      <c r="B55" s="80"/>
      <c r="C55" s="14"/>
      <c r="D55" s="82"/>
      <c r="E55" s="14"/>
      <c r="F55" s="14"/>
      <c r="G55" s="14">
        <v>1573</v>
      </c>
      <c r="H55" s="14"/>
      <c r="I55" s="14"/>
      <c r="J55" s="14"/>
      <c r="K55" s="14"/>
      <c r="L55" s="14"/>
      <c r="M55" s="14"/>
      <c r="N55" s="14"/>
      <c r="O55" s="14"/>
      <c r="P55" s="29"/>
      <c r="Q55" s="29"/>
      <c r="R55" s="29"/>
      <c r="S55" s="29"/>
      <c r="T55" s="14"/>
      <c r="U55" s="81"/>
      <c r="V55" s="80"/>
      <c r="W55" s="14"/>
      <c r="X55" s="14"/>
      <c r="Y55" s="81"/>
      <c r="Z55" s="80"/>
      <c r="AA55" s="14"/>
      <c r="AB55" s="81"/>
      <c r="AC55" s="72">
        <f t="shared" si="2"/>
        <v>1573</v>
      </c>
    </row>
    <row r="56" spans="1:29" x14ac:dyDescent="0.25">
      <c r="A56" s="69" t="s">
        <v>71</v>
      </c>
      <c r="B56" s="80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9"/>
      <c r="Q56" s="29"/>
      <c r="R56" s="29"/>
      <c r="S56" s="29"/>
      <c r="T56" s="14"/>
      <c r="U56" s="81"/>
      <c r="V56" s="80"/>
      <c r="W56" s="14"/>
      <c r="X56" s="14"/>
      <c r="Y56" s="81"/>
      <c r="Z56" s="80"/>
      <c r="AA56" s="14"/>
      <c r="AB56" s="81"/>
      <c r="AC56" s="72">
        <f t="shared" si="2"/>
        <v>0</v>
      </c>
    </row>
    <row r="57" spans="1:29" x14ac:dyDescent="0.25">
      <c r="A57" s="69" t="s">
        <v>93</v>
      </c>
      <c r="B57" s="80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29"/>
      <c r="Q57" s="29"/>
      <c r="R57" s="29"/>
      <c r="S57" s="29"/>
      <c r="T57" s="14"/>
      <c r="U57" s="81"/>
      <c r="V57" s="80"/>
      <c r="W57" s="14"/>
      <c r="X57" s="14"/>
      <c r="Y57" s="81"/>
      <c r="Z57" s="80"/>
      <c r="AA57" s="14"/>
      <c r="AB57" s="81"/>
      <c r="AC57" s="72">
        <f t="shared" si="2"/>
        <v>0</v>
      </c>
    </row>
    <row r="58" spans="1:29" x14ac:dyDescent="0.25">
      <c r="A58" s="69" t="s">
        <v>123</v>
      </c>
      <c r="B58" s="80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29"/>
      <c r="Q58" s="29"/>
      <c r="R58" s="29"/>
      <c r="S58" s="29"/>
      <c r="T58" s="14"/>
      <c r="U58" s="81"/>
      <c r="V58" s="80"/>
      <c r="W58" s="14"/>
      <c r="X58" s="14"/>
      <c r="Y58" s="81"/>
      <c r="Z58" s="80"/>
      <c r="AA58" s="14"/>
      <c r="AB58" s="81"/>
      <c r="AC58" s="72">
        <f t="shared" si="2"/>
        <v>0</v>
      </c>
    </row>
    <row r="59" spans="1:29" x14ac:dyDescent="0.25">
      <c r="A59" s="69" t="s">
        <v>198</v>
      </c>
      <c r="B59" s="80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29"/>
      <c r="Q59" s="29"/>
      <c r="R59" s="29"/>
      <c r="S59" s="29"/>
      <c r="T59" s="14"/>
      <c r="U59" s="81"/>
      <c r="V59" s="80"/>
      <c r="W59" s="14"/>
      <c r="X59" s="14"/>
      <c r="Y59" s="81"/>
      <c r="Z59" s="80"/>
      <c r="AA59" s="14"/>
      <c r="AB59" s="81"/>
      <c r="AC59" s="72">
        <f t="shared" si="2"/>
        <v>0</v>
      </c>
    </row>
    <row r="60" spans="1:29" x14ac:dyDescent="0.25">
      <c r="A60" s="69" t="s">
        <v>6</v>
      </c>
      <c r="B60" s="80"/>
      <c r="C60" s="45"/>
      <c r="D60" s="14"/>
      <c r="E60" s="14"/>
      <c r="F60" s="14"/>
      <c r="G60" s="45"/>
      <c r="H60" s="14"/>
      <c r="I60" s="14"/>
      <c r="J60" s="14"/>
      <c r="K60" s="14"/>
      <c r="L60" s="14"/>
      <c r="M60" s="14">
        <v>12000</v>
      </c>
      <c r="N60" s="14"/>
      <c r="O60" s="14"/>
      <c r="P60" s="29"/>
      <c r="Q60" s="29"/>
      <c r="R60" s="29"/>
      <c r="S60" s="29"/>
      <c r="T60" s="14"/>
      <c r="U60" s="81"/>
      <c r="V60" s="80"/>
      <c r="W60" s="14"/>
      <c r="X60" s="14"/>
      <c r="Y60" s="81"/>
      <c r="Z60" s="80"/>
      <c r="AA60" s="14"/>
      <c r="AB60" s="81"/>
      <c r="AC60" s="72">
        <f t="shared" si="2"/>
        <v>12000</v>
      </c>
    </row>
    <row r="61" spans="1:29" x14ac:dyDescent="0.25">
      <c r="A61" s="69" t="s">
        <v>10</v>
      </c>
      <c r="B61" s="80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29"/>
      <c r="Q61" s="29"/>
      <c r="R61" s="29"/>
      <c r="S61" s="29"/>
      <c r="T61" s="14"/>
      <c r="U61" s="81"/>
      <c r="V61" s="80"/>
      <c r="W61" s="14"/>
      <c r="X61" s="14"/>
      <c r="Y61" s="81"/>
      <c r="Z61" s="80"/>
      <c r="AA61" s="14"/>
      <c r="AB61" s="81"/>
      <c r="AC61" s="72">
        <f t="shared" si="2"/>
        <v>0</v>
      </c>
    </row>
    <row r="62" spans="1:29" x14ac:dyDescent="0.25">
      <c r="A62" s="69" t="s">
        <v>8</v>
      </c>
      <c r="B62" s="80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29"/>
      <c r="Q62" s="29"/>
      <c r="R62" s="29"/>
      <c r="S62" s="29"/>
      <c r="T62" s="14"/>
      <c r="U62" s="81"/>
      <c r="V62" s="80"/>
      <c r="W62" s="14"/>
      <c r="X62" s="14"/>
      <c r="Y62" s="81"/>
      <c r="Z62" s="80"/>
      <c r="AA62" s="14"/>
      <c r="AB62" s="81"/>
      <c r="AC62" s="72">
        <f t="shared" si="2"/>
        <v>0</v>
      </c>
    </row>
    <row r="63" spans="1:29" x14ac:dyDescent="0.25">
      <c r="A63" s="69" t="s">
        <v>9</v>
      </c>
      <c r="B63" s="80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29"/>
      <c r="Q63" s="29"/>
      <c r="R63" s="29"/>
      <c r="S63" s="29"/>
      <c r="T63" s="14"/>
      <c r="U63" s="81"/>
      <c r="V63" s="80"/>
      <c r="W63" s="14"/>
      <c r="X63" s="14"/>
      <c r="Y63" s="81"/>
      <c r="Z63" s="80">
        <v>4300000</v>
      </c>
      <c r="AA63" s="14"/>
      <c r="AB63" s="81"/>
      <c r="AC63" s="72">
        <f t="shared" si="2"/>
        <v>4300000</v>
      </c>
    </row>
    <row r="64" spans="1:29" x14ac:dyDescent="0.25">
      <c r="A64" s="69" t="s">
        <v>55</v>
      </c>
      <c r="B64" s="80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29"/>
      <c r="Q64" s="29"/>
      <c r="R64" s="29"/>
      <c r="S64" s="29"/>
      <c r="T64" s="14">
        <v>12000</v>
      </c>
      <c r="U64" s="81"/>
      <c r="V64" s="80"/>
      <c r="W64" s="14">
        <v>37500</v>
      </c>
      <c r="X64" s="14"/>
      <c r="Y64" s="81"/>
      <c r="Z64" s="80"/>
      <c r="AA64" s="14"/>
      <c r="AB64" s="81"/>
      <c r="AC64" s="72">
        <f t="shared" si="2"/>
        <v>49500</v>
      </c>
    </row>
    <row r="65" spans="1:29" x14ac:dyDescent="0.25">
      <c r="A65" s="69" t="s">
        <v>5</v>
      </c>
      <c r="B65" s="80"/>
      <c r="C65" s="14"/>
      <c r="D65" s="14"/>
      <c r="E65" s="14"/>
      <c r="F65" s="14"/>
      <c r="G65" s="14"/>
      <c r="H65" s="14"/>
      <c r="I65" s="14">
        <v>220000</v>
      </c>
      <c r="J65" s="14">
        <v>60000</v>
      </c>
      <c r="K65" s="14"/>
      <c r="L65" s="14"/>
      <c r="M65" s="14"/>
      <c r="N65" s="14"/>
      <c r="O65" s="14"/>
      <c r="P65" s="29"/>
      <c r="Q65" s="29"/>
      <c r="R65" s="29"/>
      <c r="S65" s="29"/>
      <c r="T65" s="14"/>
      <c r="U65" s="81"/>
      <c r="V65" s="80"/>
      <c r="W65" s="14"/>
      <c r="X65" s="14"/>
      <c r="Y65" s="81"/>
      <c r="Z65" s="80"/>
      <c r="AA65" s="14"/>
      <c r="AB65" s="81"/>
      <c r="AC65" s="72">
        <f t="shared" si="2"/>
        <v>280000</v>
      </c>
    </row>
    <row r="66" spans="1:29" x14ac:dyDescent="0.25">
      <c r="A66" s="69" t="s">
        <v>3</v>
      </c>
      <c r="B66" s="80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29">
        <v>30000</v>
      </c>
      <c r="Q66" s="29"/>
      <c r="R66" s="29"/>
      <c r="S66" s="29"/>
      <c r="T66" s="14"/>
      <c r="U66" s="81"/>
      <c r="V66" s="80"/>
      <c r="W66" s="14"/>
      <c r="X66" s="14"/>
      <c r="Y66" s="81"/>
      <c r="Z66" s="80"/>
      <c r="AA66" s="14"/>
      <c r="AB66" s="81"/>
      <c r="AC66" s="72">
        <f t="shared" si="2"/>
        <v>30000</v>
      </c>
    </row>
    <row r="67" spans="1:29" x14ac:dyDescent="0.25">
      <c r="A67" s="69" t="s">
        <v>74</v>
      </c>
      <c r="B67" s="8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86"/>
      <c r="V67" s="85"/>
      <c r="W67" s="1"/>
      <c r="X67" s="1"/>
      <c r="Y67" s="86"/>
      <c r="Z67" s="85"/>
      <c r="AA67" s="1"/>
      <c r="AB67" s="86"/>
      <c r="AC67" s="72">
        <f t="shared" si="2"/>
        <v>0</v>
      </c>
    </row>
    <row r="68" spans="1:29" ht="74.25" customHeight="1" thickBot="1" x14ac:dyDescent="0.3">
      <c r="A68" s="67" t="s">
        <v>31</v>
      </c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9"/>
      <c r="V68" s="87"/>
      <c r="W68" s="88"/>
      <c r="X68" s="88"/>
      <c r="Y68" s="89"/>
      <c r="Z68" s="87"/>
      <c r="AA68" s="88"/>
      <c r="AB68" s="89"/>
      <c r="AC68" s="72"/>
    </row>
    <row r="70" spans="1:29" x14ac:dyDescent="0.25">
      <c r="A70" s="22" t="s">
        <v>184</v>
      </c>
    </row>
    <row r="71" spans="1:29" ht="17.25" x14ac:dyDescent="0.25">
      <c r="A71" s="28" t="s">
        <v>105</v>
      </c>
    </row>
    <row r="72" spans="1:29" ht="17.25" x14ac:dyDescent="0.25">
      <c r="A72" s="43" t="s">
        <v>106</v>
      </c>
    </row>
  </sheetData>
  <mergeCells count="3">
    <mergeCell ref="Z6:AB6"/>
    <mergeCell ref="V6:Y6"/>
    <mergeCell ref="B6:U6"/>
  </mergeCells>
  <phoneticPr fontId="14" type="noConversion"/>
  <pageMargins left="0.7" right="0.7" top="0.75" bottom="0.75" header="0.3" footer="0.3"/>
  <pageSetup paperSize="3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Roadways</vt:lpstr>
      <vt:lpstr>Multimodal</vt:lpstr>
      <vt:lpstr>WW STR</vt:lpstr>
      <vt:lpstr>O&amp;M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Crum</dc:creator>
  <cp:lastModifiedBy>Ryan Crum</cp:lastModifiedBy>
  <cp:lastPrinted>2020-04-14T19:51:14Z</cp:lastPrinted>
  <dcterms:created xsi:type="dcterms:W3CDTF">2014-11-18T16:04:13Z</dcterms:created>
  <dcterms:modified xsi:type="dcterms:W3CDTF">2022-04-05T20:18:43Z</dcterms:modified>
</cp:coreProperties>
</file>